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37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Hoja1!$E$1:$E$318</definedName>
  </definedNames>
  <calcPr calcId="144525"/>
</workbook>
</file>

<file path=xl/calcChain.xml><?xml version="1.0" encoding="utf-8"?>
<calcChain xmlns="http://schemas.openxmlformats.org/spreadsheetml/2006/main">
  <c r="G225" i="1" l="1"/>
  <c r="G224" i="1"/>
  <c r="G223" i="1"/>
  <c r="G215" i="1"/>
  <c r="G214" i="1"/>
  <c r="G213" i="1"/>
  <c r="G212" i="1"/>
  <c r="G209" i="1"/>
  <c r="G201" i="1"/>
  <c r="G200" i="1"/>
  <c r="G199" i="1"/>
  <c r="G198" i="1"/>
  <c r="G196" i="1"/>
  <c r="G194" i="1"/>
  <c r="G191" i="1" l="1"/>
  <c r="G190" i="1"/>
  <c r="G189" i="1"/>
  <c r="G188" i="1"/>
  <c r="G187" i="1"/>
  <c r="G180" i="1"/>
  <c r="G179" i="1"/>
  <c r="G177" i="1"/>
  <c r="G175" i="1"/>
  <c r="G174" i="1"/>
  <c r="G171" i="1"/>
  <c r="G169" i="1"/>
  <c r="G168" i="1"/>
  <c r="G167" i="1"/>
  <c r="G161" i="1"/>
  <c r="G160" i="1"/>
  <c r="G158" i="1"/>
  <c r="G157" i="1"/>
  <c r="G156" i="1"/>
  <c r="G155" i="1"/>
  <c r="G154" i="1"/>
  <c r="G153" i="1"/>
  <c r="G152" i="1"/>
  <c r="G151" i="1"/>
  <c r="G142" i="1" l="1"/>
  <c r="G132" i="1"/>
  <c r="G131" i="1"/>
  <c r="G130" i="1"/>
  <c r="G129" i="1"/>
  <c r="G107" i="1"/>
  <c r="G106" i="1"/>
  <c r="G104" i="1"/>
  <c r="G103" i="1"/>
  <c r="G56" i="1" l="1"/>
  <c r="G12" i="1"/>
  <c r="G75" i="1"/>
  <c r="G53" i="1"/>
  <c r="G34" i="1"/>
  <c r="G27" i="1"/>
  <c r="G41" i="1"/>
  <c r="G11" i="1"/>
  <c r="G7" i="1"/>
  <c r="G8" i="1"/>
  <c r="G46" i="1"/>
  <c r="G22" i="1"/>
  <c r="G24" i="1"/>
  <c r="G63" i="1"/>
  <c r="G9" i="1"/>
  <c r="G52" i="1"/>
  <c r="G14" i="1"/>
  <c r="G29" i="1"/>
  <c r="G10" i="1"/>
  <c r="G15" i="1"/>
  <c r="G26" i="1"/>
</calcChain>
</file>

<file path=xl/sharedStrings.xml><?xml version="1.0" encoding="utf-8"?>
<sst xmlns="http://schemas.openxmlformats.org/spreadsheetml/2006/main" count="1988" uniqueCount="715">
  <si>
    <t>CONCEPTO</t>
  </si>
  <si>
    <t>AYUDA A</t>
  </si>
  <si>
    <t>SUBSIDIO</t>
  </si>
  <si>
    <t>SECTOR
(económico o social)</t>
  </si>
  <si>
    <t>BENEFICIARIO</t>
  </si>
  <si>
    <t>CURP</t>
  </si>
  <si>
    <t>MONTO
PAGADO</t>
  </si>
  <si>
    <t>SOCIAL</t>
  </si>
  <si>
    <t xml:space="preserve">   </t>
  </si>
  <si>
    <t>MUNICIPIO DE XICHU, GTO
MONTOS PAGADOS POR AYUDAS Y SUBSIDIOS
TERCER TRIMESTRE ENERO - MARZO 2020</t>
  </si>
  <si>
    <t xml:space="preserve">NELLY CIRENIA ROMERO NIETO </t>
  </si>
  <si>
    <t>RONN001214MQTMTLA0</t>
  </si>
  <si>
    <t xml:space="preserve">200 BLOCK </t>
  </si>
  <si>
    <t xml:space="preserve">FRANCISCO HERNANDEZ ZARATE </t>
  </si>
  <si>
    <t>HEZF971221HGTRRR01</t>
  </si>
  <si>
    <t xml:space="preserve">MA. ASENCION RAMOS RAMOS </t>
  </si>
  <si>
    <t>RARA540527MGTMMS05</t>
  </si>
  <si>
    <t xml:space="preserve">200 BLOCKS </t>
  </si>
  <si>
    <t xml:space="preserve">CARLOS ROMERO CALIXTRO </t>
  </si>
  <si>
    <t>ROCC751122HGTMLR09</t>
  </si>
  <si>
    <t xml:space="preserve">150 BLOCKS </t>
  </si>
  <si>
    <t xml:space="preserve">J. ASUNCION RAMOS TELLO </t>
  </si>
  <si>
    <t>RXTA910516HGTMLS01</t>
  </si>
  <si>
    <t xml:space="preserve">ROSALBA TELLO GARCIA </t>
  </si>
  <si>
    <t>TEGR661009MGTLRS01</t>
  </si>
  <si>
    <t xml:space="preserve">07  BULTOS DE CEMENTO </t>
  </si>
  <si>
    <t xml:space="preserve">HUMBERTO RESENDIZ MARTINEZ </t>
  </si>
  <si>
    <t>REMH780320HGTSRM05</t>
  </si>
  <si>
    <t xml:space="preserve">3 MONTENES </t>
  </si>
  <si>
    <t xml:space="preserve">MARTHA CHAVERO SANCHEZ </t>
  </si>
  <si>
    <t>CASM800222MGTHNR09</t>
  </si>
  <si>
    <t xml:space="preserve">1 TAZA DE BAÑO </t>
  </si>
  <si>
    <t xml:space="preserve">IRMA SANDOVAL FUENTES </t>
  </si>
  <si>
    <t>SAFI711224MGTNNR08</t>
  </si>
  <si>
    <t xml:space="preserve">2 ROLLOS DE ALAMBRE </t>
  </si>
  <si>
    <t xml:space="preserve">ESPERANZA GONZALEZ SANJUAN </t>
  </si>
  <si>
    <t>GOSE820214MGTNNS05</t>
  </si>
  <si>
    <t xml:space="preserve">ATENCION DENTAL </t>
  </si>
  <si>
    <t xml:space="preserve">ERICA CARDENAS JIMENEZ </t>
  </si>
  <si>
    <t>CAJE911216MGTRMR03</t>
  </si>
  <si>
    <t xml:space="preserve">GASTOS DE ALIMENTACION </t>
  </si>
  <si>
    <t xml:space="preserve">ARISTEO RESENDIZ ARVIZU </t>
  </si>
  <si>
    <t xml:space="preserve">GASTOS DE REPARACION DE VEHICULO </t>
  </si>
  <si>
    <t>REAA840903HGTSRR09</t>
  </si>
  <si>
    <t xml:space="preserve">MARIA REMEDIOS MATA GARCIA </t>
  </si>
  <si>
    <t>MAGR860801MGTTRM05</t>
  </si>
  <si>
    <t xml:space="preserve">GASTOS MEDICOS </t>
  </si>
  <si>
    <t xml:space="preserve">PATRICIA DIAZ RAGOYTIA </t>
  </si>
  <si>
    <t>DIRP770317MGTZGT05</t>
  </si>
  <si>
    <t xml:space="preserve">PAGO DE HOSPEDAJE DE ESTUDIANTE </t>
  </si>
  <si>
    <t xml:space="preserve">HORTENCIA MARTINEZ QUIROZ </t>
  </si>
  <si>
    <t>MAQH800927MGTRRR09</t>
  </si>
  <si>
    <t xml:space="preserve">FELIX RUBEN CALIXTRO OLVERA </t>
  </si>
  <si>
    <t>CAOF950821HGTLLL01</t>
  </si>
  <si>
    <t xml:space="preserve">COMPENSACION ECONOMICA </t>
  </si>
  <si>
    <t xml:space="preserve">MARIA DE LOS ANGELES RAMIREZ GIL </t>
  </si>
  <si>
    <t>RAGA951101MGTMLN06</t>
  </si>
  <si>
    <t xml:space="preserve">ANTONIA GARCIA TELLO </t>
  </si>
  <si>
    <t>GATA340613MQTRLN07</t>
  </si>
  <si>
    <t xml:space="preserve">COMPRA DE 2 VIAJES DE ARENA </t>
  </si>
  <si>
    <t xml:space="preserve">EPIFANIA GIL RAMIREZ </t>
  </si>
  <si>
    <t xml:space="preserve">TRASLADO A CITA MEDICA </t>
  </si>
  <si>
    <t>GIRE540131MGTLMP07</t>
  </si>
  <si>
    <t xml:space="preserve">ENEREYDA ZUÑIGA ALVARADO </t>
  </si>
  <si>
    <t>ZUAE890311MGTXLN03</t>
  </si>
  <si>
    <t xml:space="preserve">ISIDRO MATA MORALES </t>
  </si>
  <si>
    <t>MAMI880524HGTTRS08</t>
  </si>
  <si>
    <t xml:space="preserve">FLAVIA JIMENEZ RESENDIZ </t>
  </si>
  <si>
    <t>JMRSFL46121811M0000</t>
  </si>
  <si>
    <t>PAGO DE ALBAÑIL</t>
  </si>
  <si>
    <t xml:space="preserve">AARON ROCHA RAMIREZ </t>
  </si>
  <si>
    <t>RORA620701HGTCMR07</t>
  </si>
  <si>
    <t>COMPRA DE VIAJE DE ARENA</t>
  </si>
  <si>
    <t xml:space="preserve">J. ESTEBAN RUIZ LARA </t>
  </si>
  <si>
    <t>RULE480902HGTZRS09</t>
  </si>
  <si>
    <t xml:space="preserve">MARICELA JIMENEZ JIMENEZ </t>
  </si>
  <si>
    <t>JIJM840902MMCMMR03</t>
  </si>
  <si>
    <t xml:space="preserve">IRENE SANJUAN GONZALEZ </t>
  </si>
  <si>
    <t>SAGI970918MGTNNR05</t>
  </si>
  <si>
    <t xml:space="preserve">GASTOS DE CONSTRUCCION DE VIVIENDA </t>
  </si>
  <si>
    <t xml:space="preserve">SESIONES DE HEMODIALISIS </t>
  </si>
  <si>
    <t xml:space="preserve">MARIA MAXIMINA PEREZ LAMBARRI </t>
  </si>
  <si>
    <t>PELM640108MGTRMX01</t>
  </si>
  <si>
    <t xml:space="preserve">GASTOS ESCOLARES </t>
  </si>
  <si>
    <t xml:space="preserve">VICTORIA VENCES NAVARRETE </t>
  </si>
  <si>
    <t>VENV490901MMCNVC06</t>
  </si>
  <si>
    <t>GASTOS DE TRASLADOS</t>
  </si>
  <si>
    <t xml:space="preserve">JESUS RAMIREZ ENRIQUEZ </t>
  </si>
  <si>
    <t>RAEJ870317HGTMNS01</t>
  </si>
  <si>
    <t xml:space="preserve">GASTO REPARACION DE VEHICULO </t>
  </si>
  <si>
    <t xml:space="preserve">RAMIRO MATA RINCON </t>
  </si>
  <si>
    <t xml:space="preserve">COMPRA DE DESPENSA ALIMENTICIA </t>
  </si>
  <si>
    <t>MARR780627HGTTNM09</t>
  </si>
  <si>
    <t xml:space="preserve">JOSE REMEDIOS GONZALEZ SANJUAN </t>
  </si>
  <si>
    <t>GOSR790729HGTNNM09</t>
  </si>
  <si>
    <t>5 LAMINAS DE 3.05</t>
  </si>
  <si>
    <t xml:space="preserve">MA. APOLINAR MATA BRISELÑO </t>
  </si>
  <si>
    <t>MABA600108MGTTRP03</t>
  </si>
  <si>
    <t xml:space="preserve">FELIPE TELLO SANCHEZ </t>
  </si>
  <si>
    <t>6 LAMINAS DE 3.05</t>
  </si>
  <si>
    <t>TESF850216HGTLNL02</t>
  </si>
  <si>
    <t xml:space="preserve">DAVID ROSALES ROSALES </t>
  </si>
  <si>
    <t>ROR931129HGTSSV12</t>
  </si>
  <si>
    <t xml:space="preserve">EUTIQUIO ROSALES ROMERO </t>
  </si>
  <si>
    <t>RORE641228HGTSMT00</t>
  </si>
  <si>
    <t xml:space="preserve">EVANGELINA MENDIETA BENAVIDEZ </t>
  </si>
  <si>
    <t>MEBE590829MGTNN11</t>
  </si>
  <si>
    <t xml:space="preserve">J.GUADALUPE TELLO SANCHEZ </t>
  </si>
  <si>
    <t>TESG771112HGTLND04</t>
  </si>
  <si>
    <t xml:space="preserve">FRANCISCO VAZQUEZ VAZQUEZ </t>
  </si>
  <si>
    <t>VAVF571203HGTZZR09</t>
  </si>
  <si>
    <t xml:space="preserve">2 ROLLOS DE ALAMBRE DE PUAS GRUESO </t>
  </si>
  <si>
    <t xml:space="preserve">GUADALUPE SAENZ </t>
  </si>
  <si>
    <t>SARG810131HGTNSD07</t>
  </si>
  <si>
    <t xml:space="preserve">CAMERINO OLVERA RODRIGUEZ </t>
  </si>
  <si>
    <t>OERC770706HGTLDM03</t>
  </si>
  <si>
    <t xml:space="preserve">2 ROLLOS DE ALAMBRE DE PUA </t>
  </si>
  <si>
    <t xml:space="preserve">MARIA DEL ROSARIO RIVERA RIVERA </t>
  </si>
  <si>
    <t>RIRR830705MGTVVS06</t>
  </si>
  <si>
    <t xml:space="preserve">2 ROLLOS DE MALLA 1.50 MTS </t>
  </si>
  <si>
    <t xml:space="preserve">MARGARITA RAMOS OLVERA </t>
  </si>
  <si>
    <t>RAOM890117MGTMLR07</t>
  </si>
  <si>
    <t xml:space="preserve">1 ROLLO DE MALLA CICLONICA DE 1.50 MTS </t>
  </si>
  <si>
    <t xml:space="preserve">LEONARDO LARA SANCHEZ </t>
  </si>
  <si>
    <t>LASL720717HGTRNN00</t>
  </si>
  <si>
    <t xml:space="preserve">ROSA MARIA BENAVIDEZ ROCHA </t>
  </si>
  <si>
    <t>BERR800110MDFNCS06</t>
  </si>
  <si>
    <t>20 POSTES TIPO T</t>
  </si>
  <si>
    <t xml:space="preserve">ROSARIO CASAS RAMOS </t>
  </si>
  <si>
    <t xml:space="preserve">MARIA SANTANA OLVERA </t>
  </si>
  <si>
    <t>SAOM550306MGTNLR05</t>
  </si>
  <si>
    <t>CARR930730MMCSMS02</t>
  </si>
  <si>
    <t xml:space="preserve">1 BOTE DE IMPERMEABILIZANTE </t>
  </si>
  <si>
    <t xml:space="preserve">MARIA DE LOURDES CASAS GONZALEZ </t>
  </si>
  <si>
    <t>CAGL910607MGTSNR06</t>
  </si>
  <si>
    <t xml:space="preserve">1 BOTE DE PINTURA 19 LTS </t>
  </si>
  <si>
    <t xml:space="preserve">GENOVEBA LARA GARCIA </t>
  </si>
  <si>
    <t>LAGG580914MGTRRN08</t>
  </si>
  <si>
    <t>2 ROLLOS DE MANGUERA DE 1/2 PULGADA CED.80</t>
  </si>
  <si>
    <t xml:space="preserve">JUAN ANDRES ALVARADO VALDEZ </t>
  </si>
  <si>
    <t>AAVJ010905HGTLLNA0</t>
  </si>
  <si>
    <t>1 GALON PINTURA DEV ACEITE DE 04</t>
  </si>
  <si>
    <t xml:space="preserve">VICTORIA ALVARADO RESENDIZ </t>
  </si>
  <si>
    <t>AARV731118MGTLSC05</t>
  </si>
  <si>
    <t xml:space="preserve">700 MATERIAL DE CONSTRUCCION </t>
  </si>
  <si>
    <t xml:space="preserve">SALVADOR ROMERO TELLO </t>
  </si>
  <si>
    <t xml:space="preserve">PAGO DE RENTA DE MAQUINA </t>
  </si>
  <si>
    <t>ROTS910914HGTMLL07</t>
  </si>
  <si>
    <t xml:space="preserve">HONORINA NIETO CASAS </t>
  </si>
  <si>
    <t>NICH830130MGTTSN08</t>
  </si>
  <si>
    <t xml:space="preserve">UBALDO IBARRA SANJUAN  </t>
  </si>
  <si>
    <t>IASU800425HGTBNB08</t>
  </si>
  <si>
    <t xml:space="preserve">APOLINAR OVIEDO MONTES </t>
  </si>
  <si>
    <t>OIMA610108HGTVNR04</t>
  </si>
  <si>
    <t xml:space="preserve">ABRAHAM RAMIREZ MONTES </t>
  </si>
  <si>
    <t>RAMA530602HGTMNB08</t>
  </si>
  <si>
    <t xml:space="preserve">COMPRA DE DOS VIAJES DE ARENA </t>
  </si>
  <si>
    <t xml:space="preserve">LEOBARDO LANDAVERDE MORALES </t>
  </si>
  <si>
    <t>LAML631002HGTNRB04</t>
  </si>
  <si>
    <t xml:space="preserve">COMPRA DE MOLINO PARA PASTURA </t>
  </si>
  <si>
    <t xml:space="preserve">MARTIN VAZQUEZ VAZQUEZ </t>
  </si>
  <si>
    <t>VAVM680727HGTZZR08</t>
  </si>
  <si>
    <t xml:space="preserve">REPARACION VEHICULAR </t>
  </si>
  <si>
    <t xml:space="preserve">EZEQUIEL OLVERA MARTINEZ </t>
  </si>
  <si>
    <t xml:space="preserve">COMPRA DE FERTILIZANTE PARA CULTIVO </t>
  </si>
  <si>
    <t>OEME810828HGTLRZ02</t>
  </si>
  <si>
    <t xml:space="preserve">MARIA ROSALINDA ROSALES ZARATE </t>
  </si>
  <si>
    <t>ROZR840714MGTSRS06</t>
  </si>
  <si>
    <t xml:space="preserve">GASTOS DE CONSTRUCCION </t>
  </si>
  <si>
    <t xml:space="preserve">CARLOS RIVERA RAMIREZ </t>
  </si>
  <si>
    <t>RIRC690209HGTVMR08</t>
  </si>
  <si>
    <t xml:space="preserve">GASTOS PARA ALIMENTACION DE FAMILIA </t>
  </si>
  <si>
    <t xml:space="preserve">ADELFO ALVARADO SUAREZ </t>
  </si>
  <si>
    <t>AASA710731HGTLRD05</t>
  </si>
  <si>
    <t xml:space="preserve">RESTA DE HOSPEDAJE ESTUDIANTE </t>
  </si>
  <si>
    <t xml:space="preserve">GENOVEVA LARA GARCIA </t>
  </si>
  <si>
    <t xml:space="preserve">COMPRA DE MATERIAL PARA INSTALACON DE LUZ </t>
  </si>
  <si>
    <t xml:space="preserve">CENORINA RAMIREZ SALAZAR </t>
  </si>
  <si>
    <t>RASC790427MGTMLN09</t>
  </si>
  <si>
    <t xml:space="preserve">ANTERO RODRIGUEZ VIZCAINO </t>
  </si>
  <si>
    <t>ROVA710103HGTDZN04</t>
  </si>
  <si>
    <t xml:space="preserve">APOYO PARA TRASLADO A CITA MEDICA </t>
  </si>
  <si>
    <t xml:space="preserve">ARACELI RUIZ SAENZ </t>
  </si>
  <si>
    <t xml:space="preserve">VENTANA PARA VIVIENDA </t>
  </si>
  <si>
    <t>RUSA750527MGTZNR00</t>
  </si>
  <si>
    <t xml:space="preserve">ROSENDA RAMOS RAMOS </t>
  </si>
  <si>
    <t>RARR360301MGTMMS03</t>
  </si>
  <si>
    <t xml:space="preserve">HECTOR MATA CALIXTRO </t>
  </si>
  <si>
    <t>MACH750514HGTTLC05</t>
  </si>
  <si>
    <t xml:space="preserve">RAFAELA CASAS LOPEZ </t>
  </si>
  <si>
    <t>CALR651024MGTSPF09</t>
  </si>
  <si>
    <t xml:space="preserve">TRATAMIENTO MEDICO </t>
  </si>
  <si>
    <t xml:space="preserve">EVODIA ZARATE FUENTES </t>
  </si>
  <si>
    <t>ZAFE750802MGTRNV07</t>
  </si>
  <si>
    <t xml:space="preserve">LETICIA RODRIGUEZ VIZCAINO </t>
  </si>
  <si>
    <t>ROVL820716MGTDZT08</t>
  </si>
  <si>
    <t>MEVO750519MGTNSR07</t>
  </si>
  <si>
    <t xml:space="preserve">ORLANDA MENDIETA VISCAINO </t>
  </si>
  <si>
    <t xml:space="preserve">J. GUADALUPE PACHUCA RESENDIZ </t>
  </si>
  <si>
    <t>PARG290810HGTCSD08</t>
  </si>
  <si>
    <t xml:space="preserve">APOYO PARA COMPRA DE MALLA </t>
  </si>
  <si>
    <t xml:space="preserve">MA. ASUNCION CARDENAZ JIMENEZ </t>
  </si>
  <si>
    <t>CAJA540815MGTRMS02</t>
  </si>
  <si>
    <t xml:space="preserve">MARIA ISABEL NIETO CARDENAS </t>
  </si>
  <si>
    <t>NICI861105MGTTRS03</t>
  </si>
  <si>
    <t xml:space="preserve">DOS VIAJES DE PIEDRA </t>
  </si>
  <si>
    <t xml:space="preserve">HECTOR LARA RESENDIZ </t>
  </si>
  <si>
    <t>LARH780127HGTRSC03</t>
  </si>
  <si>
    <t>PAGO DE MAQUINA RETROEXCAVADORA</t>
  </si>
  <si>
    <t xml:space="preserve">DIANA LAURA GONZALEZ GIL </t>
  </si>
  <si>
    <t>GOGD950609MGTNLN02</t>
  </si>
  <si>
    <t xml:space="preserve">DESPENSA ALIMENTICIA </t>
  </si>
  <si>
    <t xml:space="preserve">VIAJES DE ARENA </t>
  </si>
  <si>
    <t xml:space="preserve">COMPRA DE UN MOLINO PARA PASTURA </t>
  </si>
  <si>
    <t xml:space="preserve">ROMAN RAMIREZ DIAZ </t>
  </si>
  <si>
    <t>RADR901005HGTMZM07</t>
  </si>
  <si>
    <t xml:space="preserve">CONSTRUCCION DE VIVIENDA </t>
  </si>
  <si>
    <t xml:space="preserve">MATERIAL PARA INSTALACION ELECTRICA </t>
  </si>
  <si>
    <t xml:space="preserve">ORLANDA MENDIETA VIZCAINO </t>
  </si>
  <si>
    <t xml:space="preserve">COMPRA DE VENTANA DE HERRERIA </t>
  </si>
  <si>
    <t>COMPRA DE MALLA</t>
  </si>
  <si>
    <t xml:space="preserve">MA. MATILDE DIAZ </t>
  </si>
  <si>
    <t>DIXM520314MGTZXT07</t>
  </si>
  <si>
    <t xml:space="preserve">5LAMINAS </t>
  </si>
  <si>
    <t xml:space="preserve">MARIA CONCEPCION JUAREZ RUIZ </t>
  </si>
  <si>
    <t>JURC951020MGTRZN09</t>
  </si>
  <si>
    <t xml:space="preserve">VICTORIA GIL ROMERO </t>
  </si>
  <si>
    <t>GIRV560705MGTLMC01</t>
  </si>
  <si>
    <t>UN ROLLO DE MANGUERA DE 1"</t>
  </si>
  <si>
    <t xml:space="preserve">PABLO GONZALEZ SANTANA </t>
  </si>
  <si>
    <t>2 ROLLOS DE MANGUERA DE 1" CED.80</t>
  </si>
  <si>
    <t xml:space="preserve">ROMUALDO GARCIA RAMIREZ </t>
  </si>
  <si>
    <t>GOSP520206HGTNNB03</t>
  </si>
  <si>
    <t>GARR401113HGTRMM06</t>
  </si>
  <si>
    <t>2 ROLLOS ALAMBRE DE PUAS GRUESO 2 ROLLOS DE MANGUERA 3/4</t>
  </si>
  <si>
    <t>IMELDA DIAZ RAMIREZ</t>
  </si>
  <si>
    <t>DIRI430916MGTZMM02</t>
  </si>
  <si>
    <t xml:space="preserve">MATERIAL PARA INSTALACION DE BAÑO </t>
  </si>
  <si>
    <t xml:space="preserve">WENCESLAO CASAS RODRIGUEZ </t>
  </si>
  <si>
    <t>CARW820304HGTSDN00</t>
  </si>
  <si>
    <t xml:space="preserve">ROLANDO RUIZ SAENZ </t>
  </si>
  <si>
    <t>RUSR770821HGTSNL01</t>
  </si>
  <si>
    <t xml:space="preserve">TOMASA RAMOS GARCIA </t>
  </si>
  <si>
    <t>RAGT641201MGTMRM13</t>
  </si>
  <si>
    <t xml:space="preserve">VIAJE DE ARENA </t>
  </si>
  <si>
    <t xml:space="preserve">MARIA GUADALUPE SANJUAN ESPINOLA </t>
  </si>
  <si>
    <t>SAEG920928MGTNSD03</t>
  </si>
  <si>
    <t xml:space="preserve">MARIA DE LOURDES FLORES RINCON </t>
  </si>
  <si>
    <t>FORL820218MGTLNR01</t>
  </si>
  <si>
    <t xml:space="preserve">MARIO GONZALEZ MARTINEZ </t>
  </si>
  <si>
    <t>GOMM590521HGTNRR05</t>
  </si>
  <si>
    <t xml:space="preserve">ANDRES MENDEZ GIL </t>
  </si>
  <si>
    <t>MEGA441201HGTNLN03</t>
  </si>
  <si>
    <t xml:space="preserve">BLANCA ESTHELA CALIXTRO CALIXTRO </t>
  </si>
  <si>
    <t>CACB811109MGTLLL08</t>
  </si>
  <si>
    <t xml:space="preserve">GASTOS FAMILIARES </t>
  </si>
  <si>
    <t xml:space="preserve">ESPIRIDION GONZALEZ ARBISO </t>
  </si>
  <si>
    <t>GOAE321214HGTNRS07</t>
  </si>
  <si>
    <t xml:space="preserve">MIGUEL ANGEL HERNANDEZ OVIEDO </t>
  </si>
  <si>
    <t xml:space="preserve">GASTOS PERSONALES </t>
  </si>
  <si>
    <t>HEOM960827HGTRVG07</t>
  </si>
  <si>
    <t xml:space="preserve">TEODULA RAMIREZ RAMIREZ </t>
  </si>
  <si>
    <t>RART581118MGTMMD04</t>
  </si>
  <si>
    <t xml:space="preserve">CANDELARIO DIAZ DIAZ </t>
  </si>
  <si>
    <t>DIDC590202HGTZZN04</t>
  </si>
  <si>
    <t xml:space="preserve">GASTOS DE ESTUDIANTE </t>
  </si>
  <si>
    <t xml:space="preserve">ADELAIDA RAGOITIA DIAZ </t>
  </si>
  <si>
    <t>RADA821127MGTGZD03</t>
  </si>
  <si>
    <t xml:space="preserve">PAGO DE ALBAÑIL </t>
  </si>
  <si>
    <t xml:space="preserve">CATALINA ESPINOLA QUIROZ </t>
  </si>
  <si>
    <t>EIQC640202MGTSRT09</t>
  </si>
  <si>
    <t xml:space="preserve">ROSA ELENA QUIROZ ESCORCIA </t>
  </si>
  <si>
    <t>QUER900927MGTRSS04</t>
  </si>
  <si>
    <t xml:space="preserve">MARIA ESTELA RAMIREZ RIVERA </t>
  </si>
  <si>
    <t>RARE921230MGTMVS09</t>
  </si>
  <si>
    <t xml:space="preserve">COMPRA DE UN VIAJE DE ARENA </t>
  </si>
  <si>
    <t xml:space="preserve">JOSEFINA DIAZ ROMERO </t>
  </si>
  <si>
    <t>DIRJ870515MGTZMS01</t>
  </si>
  <si>
    <t xml:space="preserve">GASTOS FUNERARIOS </t>
  </si>
  <si>
    <t xml:space="preserve">FIDEL HERNANDEZ MORALES </t>
  </si>
  <si>
    <t>HEMF750424HGTRRD07</t>
  </si>
  <si>
    <t>ELEUCADIO RAMOS ROMERO</t>
  </si>
  <si>
    <t>RARE560214HGTMML03</t>
  </si>
  <si>
    <t xml:space="preserve">ANDRES ROMERO RAMOS </t>
  </si>
  <si>
    <t>1 ROLLO DE MANGUERA DE 3/4</t>
  </si>
  <si>
    <t>RORA350204HGTMMN03</t>
  </si>
  <si>
    <t xml:space="preserve">APOLONIO ROSALES GARCIA </t>
  </si>
  <si>
    <t>ROGA540813HGTSRP05</t>
  </si>
  <si>
    <t xml:space="preserve">10 BULTOS DE CEMENTO </t>
  </si>
  <si>
    <t xml:space="preserve">JUSTO ZARATE CASAS </t>
  </si>
  <si>
    <t>ZACJ751112HGTRSS00</t>
  </si>
  <si>
    <t xml:space="preserve">PAULA ZARATE FUENTES </t>
  </si>
  <si>
    <t xml:space="preserve">1 ROLLO MALLA CICLONICA </t>
  </si>
  <si>
    <t>ZAFP651118MGTRNL13</t>
  </si>
  <si>
    <t xml:space="preserve">GLORIA SANCHEZ SANCHEZ </t>
  </si>
  <si>
    <t>SASG891002MGTNNL07</t>
  </si>
  <si>
    <t xml:space="preserve">TINACO 1100 LTS </t>
  </si>
  <si>
    <t xml:space="preserve">CIRILA CAMACHO ROCHA </t>
  </si>
  <si>
    <t xml:space="preserve">1 MOLINO DE NIXTAMAL MANUAL </t>
  </si>
  <si>
    <t>CARC640709MGTMCR02</t>
  </si>
  <si>
    <t xml:space="preserve">MA. GUADALUPE RAMOS RAMOS </t>
  </si>
  <si>
    <t>RARG681202MGTMMD03</t>
  </si>
  <si>
    <t>1 ROLLO DE MANGUERA 1" CED.80</t>
  </si>
  <si>
    <t xml:space="preserve">JUANA INES DE LA CRUZ </t>
  </si>
  <si>
    <t>RATJ820526MGTMNN05</t>
  </si>
  <si>
    <t xml:space="preserve">MARIA DEL ROCIO CAMACHO GONZALEZ </t>
  </si>
  <si>
    <t>CAGR910731MGTMNC07</t>
  </si>
  <si>
    <t>2 ROLLOS DE MANGUERA DE 1/2 CED.80</t>
  </si>
  <si>
    <t xml:space="preserve">ANA LUISA MENDIETA SALINAS </t>
  </si>
  <si>
    <t>MESA710819MGTNLN06</t>
  </si>
  <si>
    <t xml:space="preserve">1 ROLLO DE MALLA CICLONICA 1.50 MTS </t>
  </si>
  <si>
    <t xml:space="preserve">MACEDONIO SANCHEZ ZUÑIGA </t>
  </si>
  <si>
    <t>SAZM290912HGTNXC05</t>
  </si>
  <si>
    <t xml:space="preserve">1 ROLLO DE ALAMBRE DE PUA GRUESO </t>
  </si>
  <si>
    <t xml:space="preserve">FRANCISCA GONZALEZ GUILLEN </t>
  </si>
  <si>
    <t>GOGF900310MGTNLR06</t>
  </si>
  <si>
    <t>1 CAJA CABLE NO.12</t>
  </si>
  <si>
    <t xml:space="preserve">ANTONIA GIL MENDOZA </t>
  </si>
  <si>
    <t>GIMA680510MGTLNN07</t>
  </si>
  <si>
    <t xml:space="preserve">JUAN FELICIANO RAMOS RAMOS </t>
  </si>
  <si>
    <t>RARJ980327HGTMMN02</t>
  </si>
  <si>
    <t xml:space="preserve">MA. JUANA SALINAS CABRERA </t>
  </si>
  <si>
    <t>SACJ610916MGTLBN05</t>
  </si>
  <si>
    <t>1 TINACO 450 LTS</t>
  </si>
  <si>
    <t xml:space="preserve">ATAUD ECONOMICO </t>
  </si>
  <si>
    <t xml:space="preserve">ALFONSO GONZALEZ GONZALEZ </t>
  </si>
  <si>
    <t>GOGA581117HGTNNL03</t>
  </si>
  <si>
    <t xml:space="preserve">FLORA RESENDIZ GUEVARA </t>
  </si>
  <si>
    <t>REGF760521MGTSVL03</t>
  </si>
  <si>
    <t xml:space="preserve">MARCIANO ROMERO LOPEZ </t>
  </si>
  <si>
    <t>ROLM560721HGTMPR05</t>
  </si>
  <si>
    <t xml:space="preserve">ANA MARIA VELAZQUEZ CASAS </t>
  </si>
  <si>
    <t>VECA900820MGTLSN02</t>
  </si>
  <si>
    <t xml:space="preserve">COMPRA DE MEDICAMENTO </t>
  </si>
  <si>
    <t xml:space="preserve">JOSE RAMIREZ RODRIGUEZ </t>
  </si>
  <si>
    <t>RARJ620426HGTMDS08</t>
  </si>
  <si>
    <t xml:space="preserve">AMPARO FLORES JIMENEZ </t>
  </si>
  <si>
    <t>FOJA850204MGTLMM09</t>
  </si>
  <si>
    <t xml:space="preserve">15 CEMENTO,12 MORTERO,40 TAQUETES, 40 PIJAS, 1 CERA, TORNILLOS PARA TAZA </t>
  </si>
  <si>
    <t xml:space="preserve">AMADA GARCIA VAZQUEZ </t>
  </si>
  <si>
    <t>GAVA690303MGTRZM01</t>
  </si>
  <si>
    <t xml:space="preserve">8 BULTOS DE CEMENTO,2 ROLLOS ALAMBRE PUAS </t>
  </si>
  <si>
    <t>MARGARITA DIAZ NIETO</t>
  </si>
  <si>
    <t>DINM861228MGTZR04</t>
  </si>
  <si>
    <t>140TABICON, 80 TABIQUE ROJO, 2 CEMENTO,2 CAL, 2 VARILLAS DE 3/8</t>
  </si>
  <si>
    <t xml:space="preserve">MARIA ARREDONDO ESPINO </t>
  </si>
  <si>
    <t xml:space="preserve">100 BLOCK, 4 ARMEX, 8 CEMENTO </t>
  </si>
  <si>
    <t>AEEEM300413MGTRSR07</t>
  </si>
  <si>
    <t>80 TABIQUE ROJO, 140 TABICON,03 CEMENTO,03 CAL, 2 VARILLAS 1/2</t>
  </si>
  <si>
    <t xml:space="preserve">IGNACIA ESPINO ESPINO </t>
  </si>
  <si>
    <t>EIEI630201MGTSSG07</t>
  </si>
  <si>
    <t>140 TABICON, 80 TABIQUES, 2 CEMENTO, 2 CAL, 2 VARILLLAS 1/2</t>
  </si>
  <si>
    <t xml:space="preserve">MARIANA OLVERA CASAS </t>
  </si>
  <si>
    <t xml:space="preserve">10 CEMENTO,10 CAL, 4 ARMEX DE CADENA, 2 K6S CLAVOS </t>
  </si>
  <si>
    <t>OECM720428MGTLSR07</t>
  </si>
  <si>
    <t xml:space="preserve">ANTONIO CARDENAS VELAZQUEZ </t>
  </si>
  <si>
    <t>CAVA700712HGTRLN08</t>
  </si>
  <si>
    <t xml:space="preserve">J. REMEDIOS CARLOS RAMIREZ AGUILAR </t>
  </si>
  <si>
    <t>RAAR680901HGTMGM02</t>
  </si>
  <si>
    <t xml:space="preserve">6 M3 GRAVA TRITURADA, 6 M3 DE ARENA </t>
  </si>
  <si>
    <t xml:space="preserve">VICTORIA ROSALES </t>
  </si>
  <si>
    <t>ROXV351223MGTSXC04</t>
  </si>
  <si>
    <t>2 ROLLLOS MANGUERA 3/4 CED.80, 1 ROLLO MANGUERA 1/2 CED.80</t>
  </si>
  <si>
    <t xml:space="preserve">CRISTINA LOPEZ RUIZ </t>
  </si>
  <si>
    <t>1 ROLLO MANGUERA DE 3/4" CED.80</t>
  </si>
  <si>
    <t>LORC680713MGTPZR01</t>
  </si>
  <si>
    <t xml:space="preserve">FAUSTINO GARCIA </t>
  </si>
  <si>
    <t>3 ROLLOS DE MANGUERA 3/4 CED.80</t>
  </si>
  <si>
    <t>GAXF550112HGTRXS08</t>
  </si>
  <si>
    <t xml:space="preserve">FEDERICO GONZALEZ ROMERO </t>
  </si>
  <si>
    <t>GORF500427HGTNMD07</t>
  </si>
  <si>
    <t xml:space="preserve">1 ROLLO DE MALLA BORREGUERA </t>
  </si>
  <si>
    <t xml:space="preserve">ABEL AGUILAR RAMIREZ </t>
  </si>
  <si>
    <t>AURA590904HGTGMB04</t>
  </si>
  <si>
    <t>140 TABICON, 80 TABIQUES, 2 CEMENTO, 2 CAL, 2 VARILLLAS 3/8</t>
  </si>
  <si>
    <t xml:space="preserve">MIRIAM RODRIGUEZ VELAZQUEZ </t>
  </si>
  <si>
    <t>ROVM941014MGTDLR02</t>
  </si>
  <si>
    <t>1 VIAJE DE GRAVA ARENA</t>
  </si>
  <si>
    <t>CRISTINA MARTINEZ GIL</t>
  </si>
  <si>
    <t>MAGC921221MGTRLR07</t>
  </si>
  <si>
    <t xml:space="preserve">2 TONELADAS DE MORTERO </t>
  </si>
  <si>
    <t xml:space="preserve">CENORINA VALDEZ RODRIGUEZ </t>
  </si>
  <si>
    <t>VARC770713MGTLDN09</t>
  </si>
  <si>
    <t xml:space="preserve">4 CEMENTO, 2 ARMEX </t>
  </si>
  <si>
    <t xml:space="preserve">EDGAR EDUARDO ZARATE ALVARADO </t>
  </si>
  <si>
    <t>ZAAE951103HGTRLD00</t>
  </si>
  <si>
    <t xml:space="preserve">20 BLTS CEMENTO </t>
  </si>
  <si>
    <t>3*586.21</t>
  </si>
  <si>
    <t xml:space="preserve">MARIA DE JESUS RAMOS RAMOS </t>
  </si>
  <si>
    <t>RARJ830327MGTMMS03</t>
  </si>
  <si>
    <t>2 CAJAS DE CABLE PARA INSTALACION ELECTRICA NO. 8</t>
  </si>
  <si>
    <t xml:space="preserve">FELICIANO RAMOS ROMERO </t>
  </si>
  <si>
    <t>RARF450609HGTMML06</t>
  </si>
  <si>
    <t xml:space="preserve">TOMAS CHAVERO HERNANDEZ </t>
  </si>
  <si>
    <t>CAHT520307HGTHRM09</t>
  </si>
  <si>
    <t xml:space="preserve">1 ROLLO DE ALAMBRE DE PUAS </t>
  </si>
  <si>
    <t xml:space="preserve">ROSA MARIA LARA </t>
  </si>
  <si>
    <t>LAER880110MGTRSS00</t>
  </si>
  <si>
    <t xml:space="preserve">UN TANQUE AGUA PARA WC </t>
  </si>
  <si>
    <t xml:space="preserve">BASILISO RAMOS VELAZQUEZ </t>
  </si>
  <si>
    <t>RAVB620206HGTMLS04</t>
  </si>
  <si>
    <t xml:space="preserve">ROLANDO SALINAS GONZALEZ </t>
  </si>
  <si>
    <t>SAGR750603HGTLNL08</t>
  </si>
  <si>
    <t xml:space="preserve">BENEDICTO SAENZ GUEVARA </t>
  </si>
  <si>
    <t>SAGB770508HGTNVN19</t>
  </si>
  <si>
    <t xml:space="preserve">JUAN MENDEZ RAMIREZ </t>
  </si>
  <si>
    <t>MERJ711010HGTNMN00</t>
  </si>
  <si>
    <t xml:space="preserve">J. GUADALUPE RUBIO VAZQUEZ </t>
  </si>
  <si>
    <t>RUVG471012HGTBZD12</t>
  </si>
  <si>
    <t xml:space="preserve">JULIAN RESENDIZ HERNANDEZ </t>
  </si>
  <si>
    <t>5 LAMINAAS DE 3.05</t>
  </si>
  <si>
    <t>REHJ420618HGTSRL03</t>
  </si>
  <si>
    <t xml:space="preserve">EUGENIA OLVERA ROMERO </t>
  </si>
  <si>
    <t>OERE530708MGTLMG07</t>
  </si>
  <si>
    <t xml:space="preserve">ANA MARIA RIVERA MARTINEZ </t>
  </si>
  <si>
    <t>RIMA990529MGTVRN00</t>
  </si>
  <si>
    <t xml:space="preserve">LORENZO RODRIGUEZ RODRIGUEZ </t>
  </si>
  <si>
    <t xml:space="preserve">1 TINACO DE 1100 LTS </t>
  </si>
  <si>
    <t>RORL650810HTSDDR00</t>
  </si>
  <si>
    <t xml:space="preserve">J. ISRAEL VAZQUEZ RAGOYTIA </t>
  </si>
  <si>
    <t xml:space="preserve">1 TINACO DE 450 LITROS </t>
  </si>
  <si>
    <t>VARI671017HGTZGS07</t>
  </si>
  <si>
    <t xml:space="preserve">NICANOR SAENZ GUEVARA </t>
  </si>
  <si>
    <t xml:space="preserve">1 TINACO 450 LTS </t>
  </si>
  <si>
    <t>SAGN680212HGTNVC02</t>
  </si>
  <si>
    <t xml:space="preserve">LUIS LAMBAR MATA </t>
  </si>
  <si>
    <t>CARRETILLA PRETUL</t>
  </si>
  <si>
    <t>LAML620825HGTMTS07</t>
  </si>
  <si>
    <t xml:space="preserve">LEON SANJUAN </t>
  </si>
  <si>
    <t>SAXL350411HGTNXN01</t>
  </si>
  <si>
    <t xml:space="preserve">LUZ MARIA SALINAS ALVARADO </t>
  </si>
  <si>
    <t>2 ROLLOS DE MANGUERA DE 3/4</t>
  </si>
  <si>
    <t>SAAL750124MGTLLZ08</t>
  </si>
  <si>
    <t xml:space="preserve">ARTURO TELLO ARVIZU </t>
  </si>
  <si>
    <t>3 ROLLOS DE MANGUERA DE 1/2 Y 2 ROLLOS MANGUERA 3/4</t>
  </si>
  <si>
    <t>TEAA870604HGTLRR08</t>
  </si>
  <si>
    <t xml:space="preserve">PATRICIA RAMIREZ DIAZ </t>
  </si>
  <si>
    <t>2 ROLLOS DE MANGUERA DE 1/2"</t>
  </si>
  <si>
    <t>RADP860313MGTMZT06</t>
  </si>
  <si>
    <t xml:space="preserve">DOMINGA RAMIREZ RAMIREZ </t>
  </si>
  <si>
    <t>2 ROLLOS DE MANGUERA DE 1/2</t>
  </si>
  <si>
    <t>RARD560809MGTMM04</t>
  </si>
  <si>
    <t xml:space="preserve">SUSANA SANCHEZ GIL </t>
  </si>
  <si>
    <t>SAJS761111MGTNLS07</t>
  </si>
  <si>
    <t xml:space="preserve">ALFREDO RUIZ ZUÑIGA </t>
  </si>
  <si>
    <t>1 LLAVE DE PASO 2"</t>
  </si>
  <si>
    <t>RUZA590112HGTZXL00</t>
  </si>
  <si>
    <t xml:space="preserve">OSCAR RAMOS RAMOS </t>
  </si>
  <si>
    <t>RARO890529HGTMMS05</t>
  </si>
  <si>
    <t xml:space="preserve">TOBIAS RAMOS RAMOS </t>
  </si>
  <si>
    <t>RART451102HGTMMV04</t>
  </si>
  <si>
    <t>1 ROLLO DE MANGUERA DE 1" CED. 80</t>
  </si>
  <si>
    <t xml:space="preserve">FRNCISCO ROSALES ROMERO </t>
  </si>
  <si>
    <t>3 MONTENES DE 4"</t>
  </si>
  <si>
    <t>RORF560312HGTSMR04</t>
  </si>
  <si>
    <t xml:space="preserve">JUAN CARLOS HERNANDEZ GARCIA </t>
  </si>
  <si>
    <t xml:space="preserve">1 TINACO DE 750 LTS </t>
  </si>
  <si>
    <t>HEGJ800209HGTRRN01</t>
  </si>
  <si>
    <t xml:space="preserve">CELIA TINAJERO SANCHEZ </t>
  </si>
  <si>
    <t xml:space="preserve">20 CEMENTO, 1 VIAJE DE ARENA </t>
  </si>
  <si>
    <t>TISC620401MGTNNL09</t>
  </si>
  <si>
    <t xml:space="preserve">J. REYES GONZALEZ ROMERO </t>
  </si>
  <si>
    <t>GORR450106HGTNMY07</t>
  </si>
  <si>
    <t xml:space="preserve">ERICA JIMENEZ GIL </t>
  </si>
  <si>
    <t>200 BLOCK´S</t>
  </si>
  <si>
    <t>JIGE920708MGTMLR09</t>
  </si>
  <si>
    <t xml:space="preserve">CINTHIA YURIDDIA ROSALES ZARATE </t>
  </si>
  <si>
    <t>ROZC951215MDFSRN02</t>
  </si>
  <si>
    <t xml:space="preserve">5 BULTOS DE CEMENTO, 8 BLTS DE MORTERO, 70 BLOCK´S </t>
  </si>
  <si>
    <t xml:space="preserve">CELERINA GONZALEZ RAMIREZ </t>
  </si>
  <si>
    <t>GORC610309MGTNML04</t>
  </si>
  <si>
    <t xml:space="preserve">MARIA EMMA SANCHEZ OROZCO </t>
  </si>
  <si>
    <t>SAOE950419MGTNRM01</t>
  </si>
  <si>
    <t>1 BOTE DE LECHE</t>
  </si>
  <si>
    <t xml:space="preserve">MARCELINA RAMIREZ GARCIA </t>
  </si>
  <si>
    <t>RAGM450717MGTMRR05</t>
  </si>
  <si>
    <t xml:space="preserve">EVA SORIA SORIA </t>
  </si>
  <si>
    <t>SOSE701203MGTRRV04</t>
  </si>
  <si>
    <t xml:space="preserve">J. FELIX VALDEZ RAMIREZ </t>
  </si>
  <si>
    <t>VARF720310HGTLML00</t>
  </si>
  <si>
    <t xml:space="preserve">2 PAQ DE PAÑALES 1 LECHE </t>
  </si>
  <si>
    <t xml:space="preserve">ZENAIDA LANDAVERDE OLVERA </t>
  </si>
  <si>
    <t>LAOZ330510MGTNLN00</t>
  </si>
  <si>
    <t xml:space="preserve">1 LECHE , 2 PAQ PAÑALES ADULTO </t>
  </si>
  <si>
    <t xml:space="preserve">RITA RAMIREZ AGUILAR </t>
  </si>
  <si>
    <t>RAAR660528MDFMGT1</t>
  </si>
  <si>
    <t xml:space="preserve">PEDRO GONZALEZ VELAZQUEZ </t>
  </si>
  <si>
    <t>GOVP461019HGTNLD02</t>
  </si>
  <si>
    <t xml:space="preserve">10 BULTOS DE MORTERO </t>
  </si>
  <si>
    <t xml:space="preserve">ADISLAO IBARRA VELAZQUEZ </t>
  </si>
  <si>
    <t>IAVA840627HGTBLD03</t>
  </si>
  <si>
    <t>1 ROLLO DE MANGUERA  DE 3/4</t>
  </si>
  <si>
    <t xml:space="preserve">HUGO HUMBERTO HUERTA GONZALEZ </t>
  </si>
  <si>
    <t>HUGH820502HGTRNG07</t>
  </si>
  <si>
    <t xml:space="preserve">7 CEMENTO </t>
  </si>
  <si>
    <t xml:space="preserve">YOLANDA GONZALEZ SAENZ </t>
  </si>
  <si>
    <t>GOSY720720MGTNNL09</t>
  </si>
  <si>
    <t>8 BLTS DE CEMENTO, 4 LAMINAS DE 3.05</t>
  </si>
  <si>
    <t xml:space="preserve">ANTONIO RUIZ </t>
  </si>
  <si>
    <t xml:space="preserve">7 LAMINAS </t>
  </si>
  <si>
    <t>RULA450709HGTZRN13</t>
  </si>
  <si>
    <t xml:space="preserve">MA. DEL CARMEN RAMIREZ ESQUIVEL </t>
  </si>
  <si>
    <t>RAEC771108MGTMSR00</t>
  </si>
  <si>
    <t xml:space="preserve">CELSA LOPEZ ROCHA </t>
  </si>
  <si>
    <t>LORC720330MGTPCL03</t>
  </si>
  <si>
    <t xml:space="preserve">MARIA VICTORIA RAMIREZ RAMIREZ </t>
  </si>
  <si>
    <t>RARV940912MGTMMC01</t>
  </si>
  <si>
    <t xml:space="preserve">ALBERTO CHAVERO LINARES </t>
  </si>
  <si>
    <t>CALA650307HTSHNL03</t>
  </si>
  <si>
    <t xml:space="preserve">CRISTIAN IVAN ZARATE ROSALES </t>
  </si>
  <si>
    <t>ZARC900630HMCRSH03</t>
  </si>
  <si>
    <t>ATAUD INFANTIL</t>
  </si>
  <si>
    <t xml:space="preserve">GERARDO GONZALEZ LARA </t>
  </si>
  <si>
    <t>GOLC890427HGTNRR06</t>
  </si>
  <si>
    <t xml:space="preserve">DEMETRIO VALDEZ RAMIREZ </t>
  </si>
  <si>
    <t>VARD531024HGTLMM07</t>
  </si>
  <si>
    <t xml:space="preserve">ADELAIDA GONZALEZ OLVERA </t>
  </si>
  <si>
    <t>GOOA670123MGTNLD08</t>
  </si>
  <si>
    <t xml:space="preserve">4 TUBOS PARA CALENTADOR SOLAR </t>
  </si>
  <si>
    <t xml:space="preserve">JENARO HUERTA SANCHEZ </t>
  </si>
  <si>
    <t>HUSJ640107HGTRNN09</t>
  </si>
  <si>
    <t>2 ROLLOS DE MANGUERA 3/4 CED.80</t>
  </si>
  <si>
    <t xml:space="preserve">MA. MAGDALENAV PACHUCA ARREDONDO </t>
  </si>
  <si>
    <t xml:space="preserve">2 ROLLOS DE ALAMBRE DE PUA GRUESO </t>
  </si>
  <si>
    <t>PAAM550722MGTCRG04</t>
  </si>
  <si>
    <t xml:space="preserve">JOSE ARVIZU MARTINEZ </t>
  </si>
  <si>
    <t xml:space="preserve">GABRIEL RAMIREZ AGUILAR </t>
  </si>
  <si>
    <t xml:space="preserve">GASTOS DE PAGO INTERNET PRIMARIA </t>
  </si>
  <si>
    <t>RAAG640102HDFMGB07</t>
  </si>
  <si>
    <t xml:space="preserve">BENITO GONZALEZ BERMUDEZ </t>
  </si>
  <si>
    <t>GOBB710321HMCNRN05</t>
  </si>
  <si>
    <t xml:space="preserve">DOS VIAJES DE GRAVA </t>
  </si>
  <si>
    <t xml:space="preserve">ESTEBAN RESENDIZ ARVIZU </t>
  </si>
  <si>
    <t>REAE790803HGTSR06</t>
  </si>
  <si>
    <t xml:space="preserve">CELESTINA JIMENEZ GONZALEZ </t>
  </si>
  <si>
    <t>JIGC770818MGTMNL04</t>
  </si>
  <si>
    <t xml:space="preserve">MARIA TERESITA ALVARADO ALVARADO </t>
  </si>
  <si>
    <t>AAAT940912MGTLLR04</t>
  </si>
  <si>
    <t xml:space="preserve">MARIA AURORA JIMENEZ JIMENEZ </t>
  </si>
  <si>
    <t>JIJA850313MMCMMR07</t>
  </si>
  <si>
    <t xml:space="preserve">COMPRA DE MALLA CICLONICA </t>
  </si>
  <si>
    <t xml:space="preserve">EVA DIAZ DIAZ </t>
  </si>
  <si>
    <t>DIDE840122MGTZZV01</t>
  </si>
  <si>
    <t xml:space="preserve">DOS VIAJES DE ARENA </t>
  </si>
  <si>
    <t>AIMJ490508HGTRRS00</t>
  </si>
  <si>
    <t>CARR740928HGTLLF09</t>
  </si>
  <si>
    <t xml:space="preserve">RENTA DE HERRAMIENTA </t>
  </si>
  <si>
    <t xml:space="preserve">RAFAEL CALIXTRO CALIXTRO </t>
  </si>
  <si>
    <t xml:space="preserve">ESTHER ROSALES GARCIOA </t>
  </si>
  <si>
    <t>RIRA830426MGTVMM01</t>
  </si>
  <si>
    <t>ROGE520701MGTSRS01</t>
  </si>
  <si>
    <t xml:space="preserve">VIAJE DE GRAVA ARENA </t>
  </si>
  <si>
    <t xml:space="preserve">AMELIA RIVERA RAMOS </t>
  </si>
  <si>
    <t xml:space="preserve">J ELEAZAR GONZALEZ RIVERA </t>
  </si>
  <si>
    <t>GORE710822HGTNVL08</t>
  </si>
  <si>
    <t xml:space="preserve">JOVANI GONZALEZ TELLO </t>
  </si>
  <si>
    <t xml:space="preserve">GASTOS DE TRAMITE DE DOCUMENTOS </t>
  </si>
  <si>
    <t>GOTJ980507HGTNLV01</t>
  </si>
  <si>
    <t xml:space="preserve">CESAR VILLA AGUILLON </t>
  </si>
  <si>
    <t>VIAC680924HGTLGS01</t>
  </si>
  <si>
    <t xml:space="preserve">GASTOS GENERALES </t>
  </si>
  <si>
    <t>AIRO440325MGTRMF04</t>
  </si>
  <si>
    <t xml:space="preserve">OFELIA ARVIZU ROMERO </t>
  </si>
  <si>
    <t xml:space="preserve">RAUL TINAJERO GONZALEZ </t>
  </si>
  <si>
    <t>TIGR750422HMCNNL01</t>
  </si>
  <si>
    <t xml:space="preserve">MANUEL RUIZ SAENZ </t>
  </si>
  <si>
    <t>RUSM800824HGTZNN00</t>
  </si>
  <si>
    <t xml:space="preserve">DIONICIO CALIXTRO MATA </t>
  </si>
  <si>
    <t>CAMD641009HGTLTN06</t>
  </si>
  <si>
    <t xml:space="preserve">COMPRA DE MATERIAL </t>
  </si>
  <si>
    <t xml:space="preserve">MARIA YANET MENDIETA RAMIREZ </t>
  </si>
  <si>
    <t>MERY000107MGTNMNA9</t>
  </si>
  <si>
    <t xml:space="preserve">APOYO A ESTUDIANTE </t>
  </si>
  <si>
    <t xml:space="preserve">BENEDICTO CARDENAZ LOPEZ </t>
  </si>
  <si>
    <t>CALB730508HGTRPN08</t>
  </si>
  <si>
    <t xml:space="preserve">JUAN MANUEL FLORES JIMENEZ </t>
  </si>
  <si>
    <t>FOJJ810523HGTLMN09</t>
  </si>
  <si>
    <t>HEGR700209HGTRNL06</t>
  </si>
  <si>
    <t xml:space="preserve">RAUL HERNANDEZ GONZALEZ </t>
  </si>
  <si>
    <t xml:space="preserve">COMPRA DE ALAMBRE DE PUA </t>
  </si>
  <si>
    <t>JICA411227MGTMRN05</t>
  </si>
  <si>
    <t xml:space="preserve">ANGELINA JIMENEZ CARDENAS </t>
  </si>
  <si>
    <t>RIEM891225HGTVSN05</t>
  </si>
  <si>
    <t xml:space="preserve">MANUEL RIVERA ESPINOSA </t>
  </si>
  <si>
    <t xml:space="preserve">COMPRA DE HERRAMIENTA DE TRABAJO </t>
  </si>
  <si>
    <t>DIGA931106+6MQTZNN06</t>
  </si>
  <si>
    <t xml:space="preserve">MARIA DE LOS ANGELES DIAZ GONZALEZ </t>
  </si>
  <si>
    <t xml:space="preserve">RAMIRO NIETO RESENDIZ </t>
  </si>
  <si>
    <t xml:space="preserve">TRAMITE DE VISA Y PASAPORTE </t>
  </si>
  <si>
    <t>NIRR930311HGTTSM05</t>
  </si>
  <si>
    <t xml:space="preserve">MA. VICTORIA ALVARADO RESENDIZ </t>
  </si>
  <si>
    <t>COMPRA DE MATERIAL PARA VIVIENDA</t>
  </si>
  <si>
    <t xml:space="preserve">ALEJO GONZALEZ ZARATE </t>
  </si>
  <si>
    <t>GOZA620717HGTNRL03</t>
  </si>
  <si>
    <t xml:space="preserve">COMPRA DE REFACCION PARA VEHICULO </t>
  </si>
  <si>
    <t>SASA880805MGTLLN09</t>
  </si>
  <si>
    <t xml:space="preserve">ANAYELI SALINAS SALINAS </t>
  </si>
  <si>
    <t>MOLINO ELECTRICO</t>
  </si>
  <si>
    <t xml:space="preserve">PORFIRIO RAMOS IBARRA </t>
  </si>
  <si>
    <t xml:space="preserve">COMPRA DE CABLE DE ACERO </t>
  </si>
  <si>
    <t>RAIP430512HGTMBR04</t>
  </si>
  <si>
    <t xml:space="preserve">COMPRA DE PUERTA Y VENTANA </t>
  </si>
  <si>
    <t>RUSM800824HGTZNN03</t>
  </si>
  <si>
    <t xml:space="preserve">FELICIANO  GONZALEZ GONZALEZ </t>
  </si>
  <si>
    <t>GOGF540609HGTNNL09</t>
  </si>
  <si>
    <t xml:space="preserve">RAFAEL CASAS LOPEZ </t>
  </si>
  <si>
    <t xml:space="preserve">ESTEBAN RUIZ LARA </t>
  </si>
  <si>
    <t xml:space="preserve">GASTOS DE TRASLADO MEDICOS </t>
  </si>
  <si>
    <t>RAON870718MGTMRR05</t>
  </si>
  <si>
    <t xml:space="preserve">NEREIDA RAMOS OROZCO </t>
  </si>
  <si>
    <t>JIJA850313MMMCMMR07</t>
  </si>
  <si>
    <t xml:space="preserve">COMPRA DE EXTRACTOR DE JUGOS </t>
  </si>
  <si>
    <t xml:space="preserve">CANDELARIA RAMIREZ GIL </t>
  </si>
  <si>
    <t>RAGC780202MGTMLN07</t>
  </si>
  <si>
    <t xml:space="preserve">NATOLIO JIMENEZ JIMENEZ </t>
  </si>
  <si>
    <t>JIJN670710HGTMMT05</t>
  </si>
  <si>
    <t xml:space="preserve">FELICIANO GONZALEZ GONZALEZ </t>
  </si>
  <si>
    <t xml:space="preserve">GASTOS ALIMENTICIOS </t>
  </si>
  <si>
    <t xml:space="preserve">MIRIAN RODRIGUEZ VELAZQUEZ </t>
  </si>
  <si>
    <t xml:space="preserve">HECTOR CALIXTRO MATA </t>
  </si>
  <si>
    <t xml:space="preserve">MA. JAQUELINE RESENDIZ TINAJERO </t>
  </si>
  <si>
    <t>RETJ880515MGTSNQ01</t>
  </si>
  <si>
    <t>HEMI761230MGTRRN05</t>
  </si>
  <si>
    <t xml:space="preserve">REPARACION  DE VIVIENDA </t>
  </si>
  <si>
    <t xml:space="preserve">INES HERNANDEZ MORALES </t>
  </si>
  <si>
    <t>DIRP550607HGTZSB01</t>
  </si>
  <si>
    <t xml:space="preserve">PABLO DIAZ RESENDIZ </t>
  </si>
  <si>
    <t>SAGJ680729MGTNNL03</t>
  </si>
  <si>
    <t xml:space="preserve">JULIETA SANCHEZ GONZALEZ </t>
  </si>
  <si>
    <t>MAGB970320MGTTRD04</t>
  </si>
  <si>
    <t xml:space="preserve">BEDA MATA GARCIA </t>
  </si>
  <si>
    <t xml:space="preserve">COMPRA DE MATERIAL PARA VIVIENDA </t>
  </si>
  <si>
    <t xml:space="preserve">MARIO RESENDIZ ARVIZU </t>
  </si>
  <si>
    <t>REAM610119HGTSRR00</t>
  </si>
  <si>
    <t xml:space="preserve">APOYO ECONOMICO </t>
  </si>
  <si>
    <t xml:space="preserve">PETRA JIMENEZ MENDOZA </t>
  </si>
  <si>
    <t>JIMP711128MGTMNT04</t>
  </si>
  <si>
    <t>VAMS570903HGTLTM19</t>
  </si>
  <si>
    <t xml:space="preserve">SIMEON VALDEZ MATA </t>
  </si>
  <si>
    <t xml:space="preserve">PAGO DE MEDICAMENTO PARA ANIMALES </t>
  </si>
  <si>
    <t xml:space="preserve">SALVADOR LEAL RESENDIZ </t>
  </si>
  <si>
    <t>LERS751130HGTLSL03</t>
  </si>
  <si>
    <t xml:space="preserve">PAULA LOREDO CARDENAS </t>
  </si>
  <si>
    <t>LOCP330629MGTRRL04</t>
  </si>
  <si>
    <t xml:space="preserve">APOYO PARA CAPILLA DE LOS PABLOS </t>
  </si>
  <si>
    <t xml:space="preserve">BENITO GARCIA SALINAS </t>
  </si>
  <si>
    <t>GASB580210HGTRLN06</t>
  </si>
  <si>
    <t xml:space="preserve">GASTOS DE TRAMITE DE ESCRITURAS </t>
  </si>
  <si>
    <t xml:space="preserve">JOSE CRUZ RAMOS RAMOS </t>
  </si>
  <si>
    <t>RARC900503HGTMMR18</t>
  </si>
  <si>
    <t>APOYO PARA CONSTRUCCCION DE CAPILLA</t>
  </si>
  <si>
    <t xml:space="preserve">MARIA MORALES OLVERA </t>
  </si>
  <si>
    <t>MOOM420210MGTRLR09</t>
  </si>
  <si>
    <t xml:space="preserve">APOLINAR SALINAS MARTINEZ </t>
  </si>
  <si>
    <t>SAMA681029HGTLRP02</t>
  </si>
  <si>
    <t xml:space="preserve">REPARACION DE VEHICULADO </t>
  </si>
  <si>
    <t xml:space="preserve">SABINA GONZALEZ LEON </t>
  </si>
  <si>
    <t xml:space="preserve">COMPRA DE PUERTA PARA VIVIENDA </t>
  </si>
  <si>
    <t>GOLS550829MGTNNB04</t>
  </si>
  <si>
    <t xml:space="preserve">ANDRES DIAZ DIAZ </t>
  </si>
  <si>
    <t>DIDA630213HGTZZN09</t>
  </si>
  <si>
    <t>JIJIM840102MMCMMR03</t>
  </si>
  <si>
    <t xml:space="preserve">DOMINGA CASAS SALINAS </t>
  </si>
  <si>
    <t>CASD790314MGTSLM08</t>
  </si>
  <si>
    <t xml:space="preserve">CONSTANTINO HERNANDEZ MORALES </t>
  </si>
  <si>
    <t xml:space="preserve">SERVICIO FUNERARIOS </t>
  </si>
  <si>
    <t>HEMC721231HGTRRN08</t>
  </si>
  <si>
    <t xml:space="preserve">JUVENTINO VAZQUEZ VENCES </t>
  </si>
  <si>
    <t xml:space="preserve">COMPRA DE LLANTAS PARA VAHICULO PARTICULAR </t>
  </si>
  <si>
    <t>VAVJ730125HGTZNV08</t>
  </si>
  <si>
    <t xml:space="preserve">CIRO QUIROZ CASAS </t>
  </si>
  <si>
    <t xml:space="preserve">TRAMITE DE DOCUMENTOS PERSONALES </t>
  </si>
  <si>
    <t>QUCC820616HGTRSR09</t>
  </si>
  <si>
    <t xml:space="preserve">EVANGELINA VAZQUEZ RIVERA </t>
  </si>
  <si>
    <t>VARE780425MGTZVV03</t>
  </si>
  <si>
    <t xml:space="preserve">AMELIA CHAVERO SUAREZ </t>
  </si>
  <si>
    <t>CASA950324MGTHNM09</t>
  </si>
  <si>
    <t xml:space="preserve">MARIA ISABEL OLVERA CAMACHO </t>
  </si>
  <si>
    <t xml:space="preserve">RENTA DE MAWUINA RETROEXCAVADORA </t>
  </si>
  <si>
    <t>OECI900705MGTLMS04</t>
  </si>
  <si>
    <t xml:space="preserve">GABRIELA MATA GARCIA </t>
  </si>
  <si>
    <t>MAGG940929MGTTRB07</t>
  </si>
  <si>
    <t xml:space="preserve">TERESA SANCHEZ DIAZ </t>
  </si>
  <si>
    <t>SADT600307MGTNSR07</t>
  </si>
  <si>
    <t xml:space="preserve">JUSTO FRANCISCO HERNANDEZ BENAVIDEZ </t>
  </si>
  <si>
    <t xml:space="preserve">GASTO DE TRAMITE DE VISA </t>
  </si>
  <si>
    <t>HEBJ970523HGTRNS09</t>
  </si>
  <si>
    <t xml:space="preserve">CATALINA MATA RAMIREZ </t>
  </si>
  <si>
    <t>MARC622122MGTTMT09</t>
  </si>
  <si>
    <t xml:space="preserve">MA. REMEDIOS CASAS LOPEZ </t>
  </si>
  <si>
    <t>CALR720901MGTSPM03</t>
  </si>
  <si>
    <t xml:space="preserve">BRIGIDA MONTOYA ROMERO </t>
  </si>
  <si>
    <t>MORB440201MGTNMR02</t>
  </si>
  <si>
    <t xml:space="preserve">FERNANDO SANCHEZ OLVERA </t>
  </si>
  <si>
    <t xml:space="preserve">GASTOS DE TRASLADOS </t>
  </si>
  <si>
    <t>SAOF580530HGTNLR03</t>
  </si>
  <si>
    <t xml:space="preserve">MARIBEL CALIXTRO LARA </t>
  </si>
  <si>
    <t>CALM871129MGTLRR02</t>
  </si>
  <si>
    <t xml:space="preserve">3 ROLLOS DE MANGUERA </t>
  </si>
  <si>
    <t xml:space="preserve">DIANA ELIZABETH HERNANDEZ BENAVIDEZ </t>
  </si>
  <si>
    <t>HEBD930607MGTRNN02</t>
  </si>
  <si>
    <t xml:space="preserve">MARIA CALDERON GONZALEZ </t>
  </si>
  <si>
    <t>CAGM581226MGTLNR07</t>
  </si>
  <si>
    <t xml:space="preserve">ESTHER OVIEDO ROSALES </t>
  </si>
  <si>
    <t xml:space="preserve">PUERTA DE HERRERIA </t>
  </si>
  <si>
    <t>OIRE670701MGTVSS04</t>
  </si>
  <si>
    <t xml:space="preserve">GABINO AGUILAR RAMIREZ </t>
  </si>
  <si>
    <t xml:space="preserve">GASTOS DE TRAMITES DE VISA </t>
  </si>
  <si>
    <t>AURG931024HGTGMB03</t>
  </si>
  <si>
    <t xml:space="preserve">ALICIA HERNANDEZ MORALES </t>
  </si>
  <si>
    <t>HEMA790711MGTRRL00</t>
  </si>
  <si>
    <t xml:space="preserve">PAULA RAMIREZ DIAZ </t>
  </si>
  <si>
    <t>RADP840622MGTMZL05</t>
  </si>
  <si>
    <t xml:space="preserve">ERESTINA ESPINOZA CALIXTRO </t>
  </si>
  <si>
    <t>EICE661112MGTSLR06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</si>
</sst>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</cellStyleXfs>
  <cellXfs count="26">
    <xf numFmtId="0" fontId="0" fillId="0" borderId="0" xfId="0"/>
    <xf numFmtId="1" fontId="4" fillId="3" borderId="2" xfId="2" applyNumberFormat="1" applyFont="1" applyFill="1" applyBorder="1" applyAlignment="1">
      <alignment horizontal="center" vertical="center" wrapText="1"/>
    </xf>
    <xf numFmtId="1" fontId="6" fillId="0" borderId="5" xfId="3" applyNumberFormat="1" applyFont="1" applyFill="1" applyBorder="1" applyAlignment="1" applyProtection="1">
      <alignment horizontal="left" vertical="center" wrapText="1"/>
      <protection locked="0"/>
    </xf>
    <xf numFmtId="0" fontId="7" fillId="0" borderId="5" xfId="3" applyNumberFormat="1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4" fontId="7" fillId="0" borderId="5" xfId="1" applyFont="1" applyBorder="1" applyAlignment="1">
      <alignment vertical="center"/>
    </xf>
    <xf numFmtId="44" fontId="0" fillId="0" borderId="0" xfId="0" applyNumberFormat="1"/>
    <xf numFmtId="44" fontId="7" fillId="0" borderId="5" xfId="1" applyFont="1" applyFill="1" applyBorder="1" applyAlignment="1">
      <alignment vertical="center"/>
    </xf>
    <xf numFmtId="0" fontId="8" fillId="3" borderId="3" xfId="2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0" borderId="5" xfId="3" applyNumberFormat="1" applyFont="1" applyFill="1" applyBorder="1" applyAlignment="1" applyProtection="1">
      <alignment horizontal="left" vertical="center" wrapText="1"/>
      <protection locked="0"/>
    </xf>
    <xf numFmtId="0" fontId="7" fillId="0" borderId="6" xfId="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44" fontId="8" fillId="3" borderId="4" xfId="1" applyFont="1" applyFill="1" applyBorder="1" applyAlignment="1">
      <alignment horizontal="center" vertical="center" wrapText="1"/>
    </xf>
    <xf numFmtId="44" fontId="7" fillId="0" borderId="5" xfId="1" applyFont="1" applyFill="1" applyBorder="1" applyAlignment="1" applyProtection="1">
      <alignment vertical="center" wrapText="1"/>
      <protection locked="0"/>
    </xf>
    <xf numFmtId="44" fontId="7" fillId="0" borderId="0" xfId="1" applyFont="1" applyAlignment="1">
      <alignment vertical="center"/>
    </xf>
    <xf numFmtId="1" fontId="6" fillId="0" borderId="3" xfId="3" applyNumberFormat="1" applyFont="1" applyFill="1" applyBorder="1" applyAlignment="1" applyProtection="1">
      <alignment horizontal="left" vertical="center" wrapText="1"/>
      <protection locked="0"/>
    </xf>
    <xf numFmtId="0" fontId="7" fillId="0" borderId="3" xfId="3" applyNumberFormat="1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1" fontId="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0" fontId="0" fillId="0" borderId="0" xfId="0" applyBorder="1"/>
  </cellXfs>
  <cellStyles count="4">
    <cellStyle name="Moneda" xfId="1" builtinId="4"/>
    <cellStyle name="Normal" xfId="0" builtinId="0"/>
    <cellStyle name="Normal 2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5"/>
  <sheetViews>
    <sheetView tabSelected="1" zoomScale="80" zoomScaleNormal="80" workbookViewId="0">
      <selection activeCell="E333" sqref="E333"/>
    </sheetView>
  </sheetViews>
  <sheetFormatPr baseColWidth="10" defaultRowHeight="56.25" customHeight="1" x14ac:dyDescent="0.25"/>
  <cols>
    <col min="1" max="1" width="11.42578125" customWidth="1"/>
    <col min="2" max="4" width="11.42578125" style="13"/>
    <col min="5" max="5" width="46" style="13" customWidth="1"/>
    <col min="6" max="6" width="28.140625" style="13" customWidth="1"/>
    <col min="7" max="7" width="13.7109375" style="16" bestFit="1" customWidth="1"/>
    <col min="8" max="8" width="73" style="13" customWidth="1"/>
  </cols>
  <sheetData>
    <row r="1" spans="1:8" ht="56.25" customHeight="1" x14ac:dyDescent="0.25">
      <c r="A1" s="19" t="s">
        <v>9</v>
      </c>
      <c r="B1" s="20"/>
      <c r="C1" s="20"/>
      <c r="D1" s="20"/>
      <c r="E1" s="20"/>
      <c r="F1" s="20"/>
      <c r="G1" s="20"/>
      <c r="H1" s="20"/>
    </row>
    <row r="2" spans="1:8" ht="56.25" customHeight="1" x14ac:dyDescent="0.25">
      <c r="A2" s="1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4" t="s">
        <v>6</v>
      </c>
      <c r="H2" s="10"/>
    </row>
    <row r="3" spans="1:8" ht="27.75" customHeight="1" x14ac:dyDescent="0.25">
      <c r="A3" s="2">
        <v>4411</v>
      </c>
      <c r="B3" s="11" t="s">
        <v>7</v>
      </c>
      <c r="C3" s="11" t="s">
        <v>7</v>
      </c>
      <c r="D3" s="12" t="s">
        <v>7</v>
      </c>
      <c r="E3" s="4" t="s">
        <v>63</v>
      </c>
      <c r="F3" s="4" t="s">
        <v>64</v>
      </c>
      <c r="G3" s="6">
        <v>4200</v>
      </c>
      <c r="H3" s="4" t="s">
        <v>46</v>
      </c>
    </row>
    <row r="4" spans="1:8" ht="26.25" customHeight="1" x14ac:dyDescent="0.25">
      <c r="A4" s="2">
        <v>4411</v>
      </c>
      <c r="B4" s="11" t="s">
        <v>7</v>
      </c>
      <c r="C4" s="11" t="s">
        <v>7</v>
      </c>
      <c r="D4" s="12" t="s">
        <v>7</v>
      </c>
      <c r="E4" s="4" t="s">
        <v>192</v>
      </c>
      <c r="F4" s="4" t="s">
        <v>193</v>
      </c>
      <c r="G4" s="6">
        <v>2500</v>
      </c>
      <c r="H4" s="4" t="s">
        <v>40</v>
      </c>
    </row>
    <row r="5" spans="1:8" ht="21.75" customHeight="1" x14ac:dyDescent="0.25">
      <c r="A5" s="2">
        <v>4411</v>
      </c>
      <c r="B5" s="11" t="s">
        <v>7</v>
      </c>
      <c r="C5" s="11" t="s">
        <v>7</v>
      </c>
      <c r="D5" s="12" t="s">
        <v>7</v>
      </c>
      <c r="E5" s="4" t="s">
        <v>84</v>
      </c>
      <c r="F5" s="4" t="s">
        <v>85</v>
      </c>
      <c r="G5" s="6">
        <v>744</v>
      </c>
      <c r="H5" s="4" t="s">
        <v>86</v>
      </c>
    </row>
    <row r="6" spans="1:8" ht="27.75" customHeight="1" x14ac:dyDescent="0.25">
      <c r="A6" s="2">
        <v>4411</v>
      </c>
      <c r="B6" s="11" t="s">
        <v>7</v>
      </c>
      <c r="C6" s="11" t="s">
        <v>7</v>
      </c>
      <c r="D6" s="12" t="s">
        <v>7</v>
      </c>
      <c r="E6" s="4" t="s">
        <v>160</v>
      </c>
      <c r="F6" s="4" t="s">
        <v>161</v>
      </c>
      <c r="G6" s="6">
        <v>900</v>
      </c>
      <c r="H6" s="4" t="s">
        <v>162</v>
      </c>
    </row>
    <row r="7" spans="1:8" ht="26.25" customHeight="1" x14ac:dyDescent="0.25">
      <c r="A7" s="2">
        <v>4411</v>
      </c>
      <c r="B7" s="11" t="s">
        <v>7</v>
      </c>
      <c r="C7" s="11" t="s">
        <v>7</v>
      </c>
      <c r="D7" s="12" t="s">
        <v>7</v>
      </c>
      <c r="E7" s="4" t="s">
        <v>109</v>
      </c>
      <c r="F7" s="4" t="s">
        <v>110</v>
      </c>
      <c r="G7" s="6">
        <f>2*1135</f>
        <v>2270</v>
      </c>
      <c r="H7" s="4" t="s">
        <v>111</v>
      </c>
    </row>
    <row r="8" spans="1:8" ht="25.5" customHeight="1" x14ac:dyDescent="0.25">
      <c r="A8" s="2">
        <v>4411</v>
      </c>
      <c r="B8" s="11" t="s">
        <v>7</v>
      </c>
      <c r="C8" s="11" t="s">
        <v>7</v>
      </c>
      <c r="D8" s="12" t="s">
        <v>7</v>
      </c>
      <c r="E8" s="4" t="s">
        <v>107</v>
      </c>
      <c r="F8" s="4" t="s">
        <v>108</v>
      </c>
      <c r="G8" s="6">
        <f>2*1135</f>
        <v>2270</v>
      </c>
      <c r="H8" s="4" t="s">
        <v>34</v>
      </c>
    </row>
    <row r="9" spans="1:8" ht="27.75" customHeight="1" x14ac:dyDescent="0.25">
      <c r="A9" s="2">
        <v>4411</v>
      </c>
      <c r="B9" s="11" t="s">
        <v>7</v>
      </c>
      <c r="C9" s="11" t="s">
        <v>7</v>
      </c>
      <c r="D9" s="12" t="s">
        <v>7</v>
      </c>
      <c r="E9" s="4" t="s">
        <v>98</v>
      </c>
      <c r="F9" s="4" t="s">
        <v>100</v>
      </c>
      <c r="G9" s="6">
        <f>346*5</f>
        <v>1730</v>
      </c>
      <c r="H9" s="4" t="s">
        <v>99</v>
      </c>
    </row>
    <row r="10" spans="1:8" ht="28.5" customHeight="1" x14ac:dyDescent="0.25">
      <c r="A10" s="2">
        <v>4411</v>
      </c>
      <c r="B10" s="11" t="s">
        <v>7</v>
      </c>
      <c r="C10" s="11" t="s">
        <v>7</v>
      </c>
      <c r="D10" s="12" t="s">
        <v>7</v>
      </c>
      <c r="E10" s="4" t="s">
        <v>23</v>
      </c>
      <c r="F10" s="4" t="s">
        <v>24</v>
      </c>
      <c r="G10" s="6">
        <f>7*175</f>
        <v>1225</v>
      </c>
      <c r="H10" s="4" t="s">
        <v>25</v>
      </c>
    </row>
    <row r="11" spans="1:8" ht="24.75" customHeight="1" x14ac:dyDescent="0.25">
      <c r="A11" s="2">
        <v>4411</v>
      </c>
      <c r="B11" s="11" t="s">
        <v>7</v>
      </c>
      <c r="C11" s="11" t="s">
        <v>7</v>
      </c>
      <c r="D11" s="12" t="s">
        <v>7</v>
      </c>
      <c r="E11" s="4" t="s">
        <v>112</v>
      </c>
      <c r="F11" s="4" t="s">
        <v>113</v>
      </c>
      <c r="G11" s="6">
        <f>2*1135</f>
        <v>2270</v>
      </c>
      <c r="H11" s="4" t="s">
        <v>34</v>
      </c>
    </row>
    <row r="12" spans="1:8" ht="24" customHeight="1" x14ac:dyDescent="0.25">
      <c r="A12" s="2">
        <v>4411</v>
      </c>
      <c r="B12" s="11" t="s">
        <v>7</v>
      </c>
      <c r="C12" s="11" t="s">
        <v>7</v>
      </c>
      <c r="D12" s="12" t="s">
        <v>7</v>
      </c>
      <c r="E12" s="4" t="s">
        <v>129</v>
      </c>
      <c r="F12" s="4" t="s">
        <v>130</v>
      </c>
      <c r="G12" s="6">
        <f>2*1710</f>
        <v>3420</v>
      </c>
      <c r="H12" s="4" t="s">
        <v>119</v>
      </c>
    </row>
    <row r="13" spans="1:8" ht="27" customHeight="1" x14ac:dyDescent="0.25">
      <c r="A13" s="2">
        <v>4411</v>
      </c>
      <c r="B13" s="11" t="s">
        <v>7</v>
      </c>
      <c r="C13" s="11" t="s">
        <v>7</v>
      </c>
      <c r="D13" s="12" t="s">
        <v>7</v>
      </c>
      <c r="E13" s="4" t="s">
        <v>77</v>
      </c>
      <c r="F13" s="4" t="s">
        <v>78</v>
      </c>
      <c r="G13" s="6">
        <v>4750</v>
      </c>
      <c r="H13" s="4" t="s">
        <v>79</v>
      </c>
    </row>
    <row r="14" spans="1:8" ht="25.5" customHeight="1" x14ac:dyDescent="0.25">
      <c r="A14" s="2">
        <v>4411</v>
      </c>
      <c r="B14" s="11" t="s">
        <v>7</v>
      </c>
      <c r="C14" s="11" t="s">
        <v>7</v>
      </c>
      <c r="D14" s="12" t="s">
        <v>7</v>
      </c>
      <c r="E14" s="4" t="s">
        <v>32</v>
      </c>
      <c r="F14" s="4" t="s">
        <v>33</v>
      </c>
      <c r="G14" s="6">
        <f>2*1200</f>
        <v>2400</v>
      </c>
      <c r="H14" s="4" t="s">
        <v>34</v>
      </c>
    </row>
    <row r="15" spans="1:8" ht="24.75" customHeight="1" x14ac:dyDescent="0.25">
      <c r="A15" s="2">
        <v>4411</v>
      </c>
      <c r="B15" s="11" t="s">
        <v>7</v>
      </c>
      <c r="C15" s="11" t="s">
        <v>7</v>
      </c>
      <c r="D15" s="12" t="s">
        <v>7</v>
      </c>
      <c r="E15" s="4" t="s">
        <v>21</v>
      </c>
      <c r="F15" s="4" t="s">
        <v>22</v>
      </c>
      <c r="G15" s="6">
        <f>12*150</f>
        <v>1800</v>
      </c>
      <c r="H15" s="4" t="s">
        <v>20</v>
      </c>
    </row>
    <row r="16" spans="1:8" ht="24" customHeight="1" x14ac:dyDescent="0.25">
      <c r="A16" s="2">
        <v>4411</v>
      </c>
      <c r="B16" s="11" t="s">
        <v>7</v>
      </c>
      <c r="C16" s="11" t="s">
        <v>7</v>
      </c>
      <c r="D16" s="12" t="s">
        <v>7</v>
      </c>
      <c r="E16" s="4" t="s">
        <v>182</v>
      </c>
      <c r="F16" s="4" t="s">
        <v>184</v>
      </c>
      <c r="G16" s="6">
        <v>3000</v>
      </c>
      <c r="H16" s="4" t="s">
        <v>183</v>
      </c>
    </row>
    <row r="17" spans="1:8" ht="23.25" customHeight="1" x14ac:dyDescent="0.25">
      <c r="A17" s="2">
        <v>4411</v>
      </c>
      <c r="B17" s="11" t="s">
        <v>7</v>
      </c>
      <c r="C17" s="11" t="s">
        <v>7</v>
      </c>
      <c r="D17" s="12" t="s">
        <v>7</v>
      </c>
      <c r="E17" s="4" t="s">
        <v>73</v>
      </c>
      <c r="F17" s="4" t="s">
        <v>74</v>
      </c>
      <c r="G17" s="6">
        <v>3000</v>
      </c>
      <c r="H17" s="4" t="s">
        <v>40</v>
      </c>
    </row>
    <row r="18" spans="1:8" ht="24.75" customHeight="1" x14ac:dyDescent="0.25">
      <c r="A18" s="2">
        <v>4411</v>
      </c>
      <c r="B18" s="11" t="s">
        <v>7</v>
      </c>
      <c r="C18" s="11" t="s">
        <v>7</v>
      </c>
      <c r="D18" s="12" t="s">
        <v>7</v>
      </c>
      <c r="E18" s="4" t="s">
        <v>166</v>
      </c>
      <c r="F18" s="4" t="s">
        <v>167</v>
      </c>
      <c r="G18" s="6">
        <v>4500</v>
      </c>
      <c r="H18" s="4" t="s">
        <v>168</v>
      </c>
    </row>
    <row r="19" spans="1:8" ht="23.25" customHeight="1" x14ac:dyDescent="0.25">
      <c r="A19" s="2">
        <v>4411</v>
      </c>
      <c r="B19" s="11" t="s">
        <v>7</v>
      </c>
      <c r="C19" s="11" t="s">
        <v>7</v>
      </c>
      <c r="D19" s="12" t="s">
        <v>7</v>
      </c>
      <c r="E19" s="4" t="s">
        <v>194</v>
      </c>
      <c r="F19" s="4" t="s">
        <v>195</v>
      </c>
      <c r="G19" s="6">
        <v>570</v>
      </c>
      <c r="H19" s="4" t="s">
        <v>86</v>
      </c>
    </row>
    <row r="20" spans="1:8" ht="22.5" customHeight="1" x14ac:dyDescent="0.25">
      <c r="A20" s="2">
        <v>4411</v>
      </c>
      <c r="B20" s="11" t="s">
        <v>7</v>
      </c>
      <c r="C20" s="11" t="s">
        <v>7</v>
      </c>
      <c r="D20" s="12" t="s">
        <v>7</v>
      </c>
      <c r="E20" s="4" t="s">
        <v>179</v>
      </c>
      <c r="F20" s="4" t="s">
        <v>180</v>
      </c>
      <c r="G20" s="6">
        <v>570</v>
      </c>
      <c r="H20" s="4" t="s">
        <v>181</v>
      </c>
    </row>
    <row r="21" spans="1:8" ht="24" customHeight="1" x14ac:dyDescent="0.25">
      <c r="A21" s="2">
        <v>4411</v>
      </c>
      <c r="B21" s="11" t="s">
        <v>7</v>
      </c>
      <c r="C21" s="11" t="s">
        <v>7</v>
      </c>
      <c r="D21" s="12" t="s">
        <v>7</v>
      </c>
      <c r="E21" s="4" t="s">
        <v>145</v>
      </c>
      <c r="F21" s="4" t="s">
        <v>147</v>
      </c>
      <c r="G21" s="6">
        <v>6000</v>
      </c>
      <c r="H21" s="4" t="s">
        <v>146</v>
      </c>
    </row>
    <row r="22" spans="1:8" ht="23.25" customHeight="1" x14ac:dyDescent="0.25">
      <c r="A22" s="2">
        <v>4411</v>
      </c>
      <c r="B22" s="11" t="s">
        <v>7</v>
      </c>
      <c r="C22" s="11" t="s">
        <v>7</v>
      </c>
      <c r="D22" s="12" t="s">
        <v>7</v>
      </c>
      <c r="E22" s="4" t="s">
        <v>103</v>
      </c>
      <c r="F22" s="4" t="s">
        <v>104</v>
      </c>
      <c r="G22" s="6">
        <f>346*5</f>
        <v>1730</v>
      </c>
      <c r="H22" s="4" t="s">
        <v>95</v>
      </c>
    </row>
    <row r="23" spans="1:8" ht="24" customHeight="1" x14ac:dyDescent="0.25">
      <c r="A23" s="2">
        <v>4411</v>
      </c>
      <c r="B23" s="11" t="s">
        <v>7</v>
      </c>
      <c r="C23" s="11" t="s">
        <v>7</v>
      </c>
      <c r="D23" s="12" t="s">
        <v>7</v>
      </c>
      <c r="E23" s="4" t="s">
        <v>70</v>
      </c>
      <c r="F23" s="4" t="s">
        <v>71</v>
      </c>
      <c r="G23" s="6">
        <v>4500</v>
      </c>
      <c r="H23" s="4" t="s">
        <v>72</v>
      </c>
    </row>
    <row r="24" spans="1:8" ht="21" customHeight="1" x14ac:dyDescent="0.25">
      <c r="A24" s="2">
        <v>4411</v>
      </c>
      <c r="B24" s="11" t="s">
        <v>7</v>
      </c>
      <c r="C24" s="11" t="s">
        <v>7</v>
      </c>
      <c r="D24" s="12" t="s">
        <v>7</v>
      </c>
      <c r="E24" s="4" t="s">
        <v>101</v>
      </c>
      <c r="F24" s="4" t="s">
        <v>102</v>
      </c>
      <c r="G24" s="6">
        <f>346*5</f>
        <v>1730</v>
      </c>
      <c r="H24" s="4" t="s">
        <v>95</v>
      </c>
    </row>
    <row r="25" spans="1:8" ht="22.5" customHeight="1" x14ac:dyDescent="0.25">
      <c r="A25" s="2">
        <v>4411</v>
      </c>
      <c r="B25" s="11" t="s">
        <v>7</v>
      </c>
      <c r="C25" s="11" t="s">
        <v>7</v>
      </c>
      <c r="D25" s="12" t="s">
        <v>7</v>
      </c>
      <c r="E25" s="3" t="s">
        <v>10</v>
      </c>
      <c r="F25" s="3" t="s">
        <v>11</v>
      </c>
      <c r="G25" s="15">
        <v>2400</v>
      </c>
      <c r="H25" s="4" t="s">
        <v>12</v>
      </c>
    </row>
    <row r="26" spans="1:8" ht="24" customHeight="1" x14ac:dyDescent="0.25">
      <c r="A26" s="2">
        <v>4411</v>
      </c>
      <c r="B26" s="11" t="s">
        <v>7</v>
      </c>
      <c r="C26" s="11" t="s">
        <v>7</v>
      </c>
      <c r="D26" s="12" t="s">
        <v>7</v>
      </c>
      <c r="E26" s="4" t="s">
        <v>18</v>
      </c>
      <c r="F26" s="4" t="s">
        <v>19</v>
      </c>
      <c r="G26" s="6">
        <f>12*150</f>
        <v>1800</v>
      </c>
      <c r="H26" s="4" t="s">
        <v>20</v>
      </c>
    </row>
    <row r="27" spans="1:8" ht="24.75" customHeight="1" x14ac:dyDescent="0.25">
      <c r="A27" s="2">
        <v>4411</v>
      </c>
      <c r="B27" s="11" t="s">
        <v>7</v>
      </c>
      <c r="C27" s="11" t="s">
        <v>7</v>
      </c>
      <c r="D27" s="12" t="s">
        <v>7</v>
      </c>
      <c r="E27" s="4" t="s">
        <v>117</v>
      </c>
      <c r="F27" s="4" t="s">
        <v>118</v>
      </c>
      <c r="G27" s="6">
        <f>2*1135</f>
        <v>2270</v>
      </c>
      <c r="H27" s="4" t="s">
        <v>119</v>
      </c>
    </row>
    <row r="28" spans="1:8" ht="23.25" customHeight="1" x14ac:dyDescent="0.25">
      <c r="A28" s="2">
        <v>4411</v>
      </c>
      <c r="B28" s="11" t="s">
        <v>7</v>
      </c>
      <c r="C28" s="11" t="s">
        <v>7</v>
      </c>
      <c r="D28" s="12" t="s">
        <v>7</v>
      </c>
      <c r="E28" s="4" t="s">
        <v>169</v>
      </c>
      <c r="F28" s="4" t="s">
        <v>170</v>
      </c>
      <c r="G28" s="6">
        <v>2270</v>
      </c>
      <c r="H28" s="4" t="s">
        <v>171</v>
      </c>
    </row>
    <row r="29" spans="1:8" ht="22.5" customHeight="1" x14ac:dyDescent="0.25">
      <c r="A29" s="2">
        <v>4411</v>
      </c>
      <c r="B29" s="11" t="s">
        <v>7</v>
      </c>
      <c r="C29" s="11" t="s">
        <v>7</v>
      </c>
      <c r="D29" s="12" t="s">
        <v>7</v>
      </c>
      <c r="E29" s="4" t="s">
        <v>26</v>
      </c>
      <c r="F29" s="4" t="s">
        <v>27</v>
      </c>
      <c r="G29" s="6">
        <f>3*480</f>
        <v>1440</v>
      </c>
      <c r="H29" s="4" t="s">
        <v>28</v>
      </c>
    </row>
    <row r="30" spans="1:8" ht="25.5" customHeight="1" x14ac:dyDescent="0.25">
      <c r="A30" s="2">
        <v>4411</v>
      </c>
      <c r="B30" s="11" t="s">
        <v>7</v>
      </c>
      <c r="C30" s="11" t="s">
        <v>7</v>
      </c>
      <c r="D30" s="12" t="s">
        <v>7</v>
      </c>
      <c r="E30" s="4" t="s">
        <v>41</v>
      </c>
      <c r="F30" s="4" t="s">
        <v>43</v>
      </c>
      <c r="G30" s="6">
        <v>4400</v>
      </c>
      <c r="H30" s="4" t="s">
        <v>42</v>
      </c>
    </row>
    <row r="31" spans="1:8" ht="27" customHeight="1" x14ac:dyDescent="0.25">
      <c r="A31" s="2">
        <v>4411</v>
      </c>
      <c r="B31" s="11" t="s">
        <v>7</v>
      </c>
      <c r="C31" s="11" t="s">
        <v>7</v>
      </c>
      <c r="D31" s="12" t="s">
        <v>7</v>
      </c>
      <c r="E31" s="4" t="s">
        <v>177</v>
      </c>
      <c r="F31" s="4" t="s">
        <v>178</v>
      </c>
      <c r="G31" s="6">
        <v>2600</v>
      </c>
      <c r="H31" s="4" t="s">
        <v>91</v>
      </c>
    </row>
    <row r="32" spans="1:8" ht="25.5" customHeight="1" x14ac:dyDescent="0.25">
      <c r="A32" s="2">
        <v>4411</v>
      </c>
      <c r="B32" s="11" t="s">
        <v>7</v>
      </c>
      <c r="C32" s="11" t="s">
        <v>7</v>
      </c>
      <c r="D32" s="12" t="s">
        <v>7</v>
      </c>
      <c r="E32" s="4" t="s">
        <v>185</v>
      </c>
      <c r="F32" s="4" t="s">
        <v>186</v>
      </c>
      <c r="G32" s="6">
        <v>1600</v>
      </c>
      <c r="H32" s="4" t="s">
        <v>91</v>
      </c>
    </row>
    <row r="33" spans="1:8" ht="24" customHeight="1" x14ac:dyDescent="0.25">
      <c r="A33" s="2">
        <v>4411</v>
      </c>
      <c r="B33" s="11" t="s">
        <v>7</v>
      </c>
      <c r="C33" s="11" t="s">
        <v>7</v>
      </c>
      <c r="D33" s="12" t="s">
        <v>7</v>
      </c>
      <c r="E33" s="4" t="s">
        <v>15</v>
      </c>
      <c r="F33" s="4" t="s">
        <v>16</v>
      </c>
      <c r="G33" s="6">
        <v>2400</v>
      </c>
      <c r="H33" s="4" t="s">
        <v>17</v>
      </c>
    </row>
    <row r="34" spans="1:8" ht="22.5" customHeight="1" x14ac:dyDescent="0.25">
      <c r="A34" s="2">
        <v>4411</v>
      </c>
      <c r="B34" s="11" t="s">
        <v>7</v>
      </c>
      <c r="C34" s="11" t="s">
        <v>7</v>
      </c>
      <c r="D34" s="12" t="s">
        <v>7</v>
      </c>
      <c r="E34" s="4" t="s">
        <v>120</v>
      </c>
      <c r="F34" s="4" t="s">
        <v>121</v>
      </c>
      <c r="G34" s="6">
        <f>1710</f>
        <v>1710</v>
      </c>
      <c r="H34" s="4" t="s">
        <v>122</v>
      </c>
    </row>
    <row r="35" spans="1:8" ht="20.25" customHeight="1" x14ac:dyDescent="0.25">
      <c r="A35" s="2">
        <v>4411</v>
      </c>
      <c r="B35" s="11" t="s">
        <v>7</v>
      </c>
      <c r="C35" s="11" t="s">
        <v>7</v>
      </c>
      <c r="D35" s="12" t="s">
        <v>7</v>
      </c>
      <c r="E35" s="4" t="s">
        <v>154</v>
      </c>
      <c r="F35" s="4" t="s">
        <v>155</v>
      </c>
      <c r="G35" s="6">
        <v>5000</v>
      </c>
      <c r="H35" s="4" t="s">
        <v>156</v>
      </c>
    </row>
    <row r="36" spans="1:8" ht="25.5" customHeight="1" x14ac:dyDescent="0.25">
      <c r="A36" s="2">
        <v>4411</v>
      </c>
      <c r="B36" s="11" t="s">
        <v>7</v>
      </c>
      <c r="C36" s="11" t="s">
        <v>7</v>
      </c>
      <c r="D36" s="12" t="s">
        <v>7</v>
      </c>
      <c r="E36" s="4" t="s">
        <v>55</v>
      </c>
      <c r="F36" s="4" t="s">
        <v>56</v>
      </c>
      <c r="G36" s="6">
        <v>1275.1199999999999</v>
      </c>
      <c r="H36" s="4" t="s">
        <v>54</v>
      </c>
    </row>
    <row r="37" spans="1:8" ht="22.5" customHeight="1" x14ac:dyDescent="0.25">
      <c r="A37" s="2">
        <v>4411</v>
      </c>
      <c r="B37" s="11" t="s">
        <v>7</v>
      </c>
      <c r="C37" s="11" t="s">
        <v>7</v>
      </c>
      <c r="D37" s="12" t="s">
        <v>7</v>
      </c>
      <c r="E37" s="4" t="s">
        <v>87</v>
      </c>
      <c r="F37" s="4" t="s">
        <v>88</v>
      </c>
      <c r="G37" s="6">
        <v>3900</v>
      </c>
      <c r="H37" s="4" t="s">
        <v>89</v>
      </c>
    </row>
    <row r="38" spans="1:8" ht="24.75" customHeight="1" x14ac:dyDescent="0.25">
      <c r="A38" s="2">
        <v>4411</v>
      </c>
      <c r="B38" s="11" t="s">
        <v>7</v>
      </c>
      <c r="C38" s="11" t="s">
        <v>7</v>
      </c>
      <c r="D38" s="12" t="s">
        <v>7</v>
      </c>
      <c r="E38" s="4" t="s">
        <v>81</v>
      </c>
      <c r="F38" s="4" t="s">
        <v>82</v>
      </c>
      <c r="G38" s="6">
        <v>1000</v>
      </c>
      <c r="H38" s="4" t="s">
        <v>83</v>
      </c>
    </row>
    <row r="39" spans="1:8" ht="23.25" customHeight="1" x14ac:dyDescent="0.25">
      <c r="A39" s="2">
        <v>4411</v>
      </c>
      <c r="B39" s="11" t="s">
        <v>7</v>
      </c>
      <c r="C39" s="11" t="s">
        <v>7</v>
      </c>
      <c r="D39" s="12" t="s">
        <v>7</v>
      </c>
      <c r="E39" s="4" t="s">
        <v>198</v>
      </c>
      <c r="F39" s="4" t="s">
        <v>199</v>
      </c>
      <c r="G39" s="6">
        <v>6725</v>
      </c>
      <c r="H39" s="4" t="s">
        <v>200</v>
      </c>
    </row>
    <row r="40" spans="1:8" ht="22.5" customHeight="1" x14ac:dyDescent="0.25">
      <c r="A40" s="2">
        <v>4411</v>
      </c>
      <c r="B40" s="11" t="s">
        <v>7</v>
      </c>
      <c r="C40" s="11" t="s">
        <v>7</v>
      </c>
      <c r="D40" s="12" t="s">
        <v>7</v>
      </c>
      <c r="E40" s="4" t="s">
        <v>152</v>
      </c>
      <c r="F40" s="4" t="s">
        <v>153</v>
      </c>
      <c r="G40" s="6">
        <v>1000</v>
      </c>
      <c r="H40" s="4" t="s">
        <v>91</v>
      </c>
    </row>
    <row r="41" spans="1:8" ht="21" customHeight="1" x14ac:dyDescent="0.25">
      <c r="A41" s="2">
        <v>4411</v>
      </c>
      <c r="B41" s="11" t="s">
        <v>7</v>
      </c>
      <c r="C41" s="11" t="s">
        <v>7</v>
      </c>
      <c r="D41" s="12" t="s">
        <v>7</v>
      </c>
      <c r="E41" s="4" t="s">
        <v>114</v>
      </c>
      <c r="F41" s="4" t="s">
        <v>115</v>
      </c>
      <c r="G41" s="6">
        <f>2*1135</f>
        <v>2270</v>
      </c>
      <c r="H41" s="4" t="s">
        <v>116</v>
      </c>
    </row>
    <row r="42" spans="1:8" ht="25.5" customHeight="1" x14ac:dyDescent="0.25">
      <c r="A42" s="2">
        <v>4411</v>
      </c>
      <c r="B42" s="11" t="s">
        <v>7</v>
      </c>
      <c r="C42" s="11" t="s">
        <v>7</v>
      </c>
      <c r="D42" s="12" t="s">
        <v>7</v>
      </c>
      <c r="E42" s="4" t="s">
        <v>163</v>
      </c>
      <c r="F42" s="4" t="s">
        <v>165</v>
      </c>
      <c r="G42" s="6">
        <v>750</v>
      </c>
      <c r="H42" s="4" t="s">
        <v>164</v>
      </c>
    </row>
    <row r="43" spans="1:8" ht="22.5" customHeight="1" x14ac:dyDescent="0.25">
      <c r="A43" s="2">
        <v>4411</v>
      </c>
      <c r="B43" s="11" t="s">
        <v>7</v>
      </c>
      <c r="C43" s="11" t="s">
        <v>7</v>
      </c>
      <c r="D43" s="12" t="s">
        <v>7</v>
      </c>
      <c r="E43" s="4" t="s">
        <v>203</v>
      </c>
      <c r="F43" s="4" t="s">
        <v>204</v>
      </c>
      <c r="G43" s="6">
        <v>2600</v>
      </c>
      <c r="H43" s="4" t="s">
        <v>205</v>
      </c>
    </row>
    <row r="44" spans="1:8" ht="23.25" customHeight="1" x14ac:dyDescent="0.25">
      <c r="A44" s="2">
        <v>4411</v>
      </c>
      <c r="B44" s="11" t="s">
        <v>7</v>
      </c>
      <c r="C44" s="11" t="s">
        <v>7</v>
      </c>
      <c r="D44" s="12" t="s">
        <v>7</v>
      </c>
      <c r="E44" s="4" t="s">
        <v>148</v>
      </c>
      <c r="F44" s="4" t="s">
        <v>149</v>
      </c>
      <c r="G44" s="6">
        <v>2050</v>
      </c>
      <c r="H44" s="4" t="s">
        <v>54</v>
      </c>
    </row>
    <row r="45" spans="1:8" ht="24" customHeight="1" x14ac:dyDescent="0.25">
      <c r="A45" s="2">
        <v>4411</v>
      </c>
      <c r="B45" s="11" t="s">
        <v>7</v>
      </c>
      <c r="C45" s="11" t="s">
        <v>7</v>
      </c>
      <c r="D45" s="12" t="s">
        <v>7</v>
      </c>
      <c r="E45" s="4" t="s">
        <v>197</v>
      </c>
      <c r="F45" s="4" t="s">
        <v>196</v>
      </c>
      <c r="G45" s="6">
        <v>852.68</v>
      </c>
      <c r="H45" s="4" t="s">
        <v>181</v>
      </c>
    </row>
    <row r="46" spans="1:8" ht="22.5" customHeight="1" x14ac:dyDescent="0.25">
      <c r="A46" s="2">
        <v>4411</v>
      </c>
      <c r="B46" s="11" t="s">
        <v>7</v>
      </c>
      <c r="C46" s="11" t="s">
        <v>7</v>
      </c>
      <c r="D46" s="12" t="s">
        <v>7</v>
      </c>
      <c r="E46" s="4" t="s">
        <v>105</v>
      </c>
      <c r="F46" s="4" t="s">
        <v>106</v>
      </c>
      <c r="G46" s="6">
        <f>346*6</f>
        <v>2076</v>
      </c>
      <c r="H46" s="4" t="s">
        <v>99</v>
      </c>
    </row>
    <row r="47" spans="1:8" ht="18.75" customHeight="1" x14ac:dyDescent="0.25">
      <c r="A47" s="2">
        <v>4411</v>
      </c>
      <c r="B47" s="11" t="s">
        <v>7</v>
      </c>
      <c r="C47" s="11" t="s">
        <v>7</v>
      </c>
      <c r="D47" s="12" t="s">
        <v>7</v>
      </c>
      <c r="E47" s="4" t="s">
        <v>90</v>
      </c>
      <c r="F47" s="4" t="s">
        <v>92</v>
      </c>
      <c r="G47" s="6">
        <v>1000</v>
      </c>
      <c r="H47" s="4" t="s">
        <v>91</v>
      </c>
    </row>
    <row r="48" spans="1:8" ht="19.5" customHeight="1" x14ac:dyDescent="0.25">
      <c r="A48" s="2">
        <v>4411</v>
      </c>
      <c r="B48" s="11" t="s">
        <v>7</v>
      </c>
      <c r="C48" s="11" t="s">
        <v>7</v>
      </c>
      <c r="D48" s="12" t="s">
        <v>7</v>
      </c>
      <c r="E48" s="4" t="s">
        <v>50</v>
      </c>
      <c r="F48" s="4" t="s">
        <v>51</v>
      </c>
      <c r="G48" s="6">
        <v>1200</v>
      </c>
      <c r="H48" s="4" t="s">
        <v>46</v>
      </c>
    </row>
    <row r="49" spans="1:9" ht="22.5" customHeight="1" x14ac:dyDescent="0.25">
      <c r="A49" s="2">
        <v>4411</v>
      </c>
      <c r="B49" s="11" t="s">
        <v>7</v>
      </c>
      <c r="C49" s="11" t="s">
        <v>7</v>
      </c>
      <c r="D49" s="12" t="s">
        <v>7</v>
      </c>
      <c r="E49" s="4" t="s">
        <v>65</v>
      </c>
      <c r="F49" s="4" t="s">
        <v>66</v>
      </c>
      <c r="G49" s="6">
        <v>3810</v>
      </c>
      <c r="H49" s="4" t="s">
        <v>46</v>
      </c>
    </row>
    <row r="50" spans="1:9" ht="20.25" customHeight="1" x14ac:dyDescent="0.25">
      <c r="A50" s="2">
        <v>4411</v>
      </c>
      <c r="B50" s="11" t="s">
        <v>7</v>
      </c>
      <c r="C50" s="11" t="s">
        <v>7</v>
      </c>
      <c r="D50" s="12" t="s">
        <v>7</v>
      </c>
      <c r="E50" s="4" t="s">
        <v>44</v>
      </c>
      <c r="F50" s="4" t="s">
        <v>45</v>
      </c>
      <c r="G50" s="6">
        <v>2500</v>
      </c>
      <c r="H50" s="4" t="s">
        <v>46</v>
      </c>
    </row>
    <row r="51" spans="1:9" ht="22.5" customHeight="1" x14ac:dyDescent="0.25">
      <c r="A51" s="2">
        <v>4411</v>
      </c>
      <c r="B51" s="11" t="s">
        <v>7</v>
      </c>
      <c r="C51" s="11" t="s">
        <v>7</v>
      </c>
      <c r="D51" s="12" t="s">
        <v>7</v>
      </c>
      <c r="E51" s="4" t="s">
        <v>187</v>
      </c>
      <c r="F51" s="4" t="s">
        <v>188</v>
      </c>
      <c r="G51" s="6">
        <v>500</v>
      </c>
      <c r="H51" s="4" t="s">
        <v>40</v>
      </c>
    </row>
    <row r="52" spans="1:9" ht="20.25" customHeight="1" x14ac:dyDescent="0.25">
      <c r="A52" s="2">
        <v>4411</v>
      </c>
      <c r="B52" s="11" t="s">
        <v>7</v>
      </c>
      <c r="C52" s="11" t="s">
        <v>7</v>
      </c>
      <c r="D52" s="12" t="s">
        <v>7</v>
      </c>
      <c r="E52" s="4" t="s">
        <v>96</v>
      </c>
      <c r="F52" s="4" t="s">
        <v>97</v>
      </c>
      <c r="G52" s="6">
        <f>346*5</f>
        <v>1730</v>
      </c>
      <c r="H52" s="4" t="s">
        <v>95</v>
      </c>
      <c r="I52" s="7"/>
    </row>
    <row r="53" spans="1:9" ht="20.25" customHeight="1" x14ac:dyDescent="0.25">
      <c r="A53" s="2">
        <v>4411</v>
      </c>
      <c r="B53" s="11" t="s">
        <v>7</v>
      </c>
      <c r="C53" s="11" t="s">
        <v>7</v>
      </c>
      <c r="D53" s="12" t="s">
        <v>7</v>
      </c>
      <c r="E53" s="4" t="s">
        <v>123</v>
      </c>
      <c r="F53" s="4" t="s">
        <v>124</v>
      </c>
      <c r="G53" s="6">
        <f>1710</f>
        <v>1710</v>
      </c>
      <c r="H53" s="4" t="s">
        <v>122</v>
      </c>
      <c r="I53" s="7"/>
    </row>
    <row r="54" spans="1:9" ht="21.75" customHeight="1" x14ac:dyDescent="0.25">
      <c r="A54" s="2">
        <v>4411</v>
      </c>
      <c r="B54" s="11" t="s">
        <v>7</v>
      </c>
      <c r="C54" s="11" t="s">
        <v>7</v>
      </c>
      <c r="D54" s="12" t="s">
        <v>7</v>
      </c>
      <c r="E54" s="4" t="s">
        <v>206</v>
      </c>
      <c r="F54" s="4" t="s">
        <v>207</v>
      </c>
      <c r="G54" s="6">
        <v>500</v>
      </c>
      <c r="H54" s="4" t="s">
        <v>46</v>
      </c>
      <c r="I54" s="7"/>
    </row>
    <row r="55" spans="1:9" ht="17.25" customHeight="1" x14ac:dyDescent="0.25">
      <c r="A55" s="2">
        <v>4411</v>
      </c>
      <c r="B55" s="11" t="s">
        <v>7</v>
      </c>
      <c r="C55" s="11" t="s">
        <v>7</v>
      </c>
      <c r="D55" s="12" t="s">
        <v>7</v>
      </c>
      <c r="E55" s="4" t="s">
        <v>157</v>
      </c>
      <c r="F55" s="4" t="s">
        <v>158</v>
      </c>
      <c r="G55" s="6">
        <v>4800</v>
      </c>
      <c r="H55" s="4" t="s">
        <v>159</v>
      </c>
    </row>
    <row r="56" spans="1:9" ht="21.75" customHeight="1" x14ac:dyDescent="0.25">
      <c r="A56" s="2">
        <v>4411</v>
      </c>
      <c r="B56" s="11" t="s">
        <v>7</v>
      </c>
      <c r="C56" s="11" t="s">
        <v>7</v>
      </c>
      <c r="D56" s="12" t="s">
        <v>7</v>
      </c>
      <c r="E56" s="4" t="s">
        <v>136</v>
      </c>
      <c r="F56" s="4" t="s">
        <v>137</v>
      </c>
      <c r="G56" s="6">
        <f>460*2</f>
        <v>920</v>
      </c>
      <c r="H56" s="4" t="s">
        <v>138</v>
      </c>
    </row>
    <row r="57" spans="1:9" ht="20.25" customHeight="1" x14ac:dyDescent="0.25">
      <c r="A57" s="2">
        <v>4411</v>
      </c>
      <c r="B57" s="11" t="s">
        <v>7</v>
      </c>
      <c r="C57" s="11" t="s">
        <v>7</v>
      </c>
      <c r="D57" s="12" t="s">
        <v>7</v>
      </c>
      <c r="E57" s="4" t="s">
        <v>175</v>
      </c>
      <c r="F57" s="4" t="s">
        <v>137</v>
      </c>
      <c r="G57" s="6">
        <v>4600</v>
      </c>
      <c r="H57" s="4" t="s">
        <v>176</v>
      </c>
    </row>
    <row r="58" spans="1:9" ht="23.25" customHeight="1" x14ac:dyDescent="0.25">
      <c r="A58" s="2">
        <v>4411</v>
      </c>
      <c r="B58" s="11" t="s">
        <v>7</v>
      </c>
      <c r="C58" s="11" t="s">
        <v>7</v>
      </c>
      <c r="D58" s="12" t="s">
        <v>7</v>
      </c>
      <c r="E58" s="4" t="s">
        <v>67</v>
      </c>
      <c r="F58" s="4" t="s">
        <v>68</v>
      </c>
      <c r="G58" s="6">
        <v>3000</v>
      </c>
      <c r="H58" s="4" t="s">
        <v>69</v>
      </c>
    </row>
    <row r="59" spans="1:9" ht="21.75" customHeight="1" x14ac:dyDescent="0.25">
      <c r="A59" s="2">
        <v>4411</v>
      </c>
      <c r="B59" s="11" t="s">
        <v>7</v>
      </c>
      <c r="C59" s="11" t="s">
        <v>7</v>
      </c>
      <c r="D59" s="12" t="s">
        <v>7</v>
      </c>
      <c r="E59" s="4" t="s">
        <v>75</v>
      </c>
      <c r="F59" s="4" t="s">
        <v>76</v>
      </c>
      <c r="G59" s="6">
        <v>666</v>
      </c>
      <c r="H59" s="4" t="s">
        <v>61</v>
      </c>
    </row>
    <row r="60" spans="1:9" ht="19.5" customHeight="1" x14ac:dyDescent="0.25">
      <c r="A60" s="2">
        <v>4411</v>
      </c>
      <c r="B60" s="11" t="s">
        <v>7</v>
      </c>
      <c r="C60" s="11" t="s">
        <v>7</v>
      </c>
      <c r="D60" s="12" t="s">
        <v>7</v>
      </c>
      <c r="E60" s="4" t="s">
        <v>75</v>
      </c>
      <c r="F60" s="4" t="s">
        <v>76</v>
      </c>
      <c r="G60" s="6">
        <v>2200</v>
      </c>
      <c r="H60" s="4" t="s">
        <v>80</v>
      </c>
    </row>
    <row r="61" spans="1:9" ht="23.25" customHeight="1" x14ac:dyDescent="0.25">
      <c r="A61" s="2">
        <v>4411</v>
      </c>
      <c r="B61" s="11" t="s">
        <v>7</v>
      </c>
      <c r="C61" s="11" t="s">
        <v>7</v>
      </c>
      <c r="D61" s="12" t="s">
        <v>7</v>
      </c>
      <c r="E61" s="4" t="s">
        <v>150</v>
      </c>
      <c r="F61" s="4" t="s">
        <v>151</v>
      </c>
      <c r="G61" s="6">
        <v>2700</v>
      </c>
      <c r="H61" s="4" t="s">
        <v>91</v>
      </c>
    </row>
    <row r="62" spans="1:9" ht="24.75" customHeight="1" x14ac:dyDescent="0.25">
      <c r="A62" s="2">
        <v>4411</v>
      </c>
      <c r="B62" s="11" t="s">
        <v>7</v>
      </c>
      <c r="C62" s="11" t="s">
        <v>7</v>
      </c>
      <c r="D62" s="12" t="s">
        <v>7</v>
      </c>
      <c r="E62" s="4" t="s">
        <v>13</v>
      </c>
      <c r="F62" s="4" t="s">
        <v>14</v>
      </c>
      <c r="G62" s="6">
        <v>2400</v>
      </c>
      <c r="H62" s="4" t="s">
        <v>12</v>
      </c>
    </row>
    <row r="63" spans="1:9" ht="24" customHeight="1" x14ac:dyDescent="0.25">
      <c r="A63" s="2">
        <v>4411</v>
      </c>
      <c r="B63" s="11" t="s">
        <v>7</v>
      </c>
      <c r="C63" s="11" t="s">
        <v>7</v>
      </c>
      <c r="D63" s="12" t="s">
        <v>7</v>
      </c>
      <c r="E63" s="4" t="s">
        <v>93</v>
      </c>
      <c r="F63" s="4" t="s">
        <v>94</v>
      </c>
      <c r="G63" s="6">
        <f>346*6</f>
        <v>2076</v>
      </c>
      <c r="H63" s="4" t="s">
        <v>95</v>
      </c>
    </row>
    <row r="64" spans="1:9" ht="22.5" customHeight="1" x14ac:dyDescent="0.25">
      <c r="A64" s="2">
        <v>4411</v>
      </c>
      <c r="B64" s="11" t="s">
        <v>7</v>
      </c>
      <c r="C64" s="11" t="s">
        <v>7</v>
      </c>
      <c r="D64" s="12" t="s">
        <v>7</v>
      </c>
      <c r="E64" s="4" t="s">
        <v>35</v>
      </c>
      <c r="F64" s="4" t="s">
        <v>36</v>
      </c>
      <c r="G64" s="6">
        <v>2800</v>
      </c>
      <c r="H64" s="4" t="s">
        <v>37</v>
      </c>
    </row>
    <row r="65" spans="1:8" ht="23.25" customHeight="1" x14ac:dyDescent="0.25">
      <c r="A65" s="2">
        <v>4411</v>
      </c>
      <c r="B65" s="11" t="s">
        <v>7</v>
      </c>
      <c r="C65" s="11" t="s">
        <v>7</v>
      </c>
      <c r="D65" s="12" t="s">
        <v>7</v>
      </c>
      <c r="E65" s="4" t="s">
        <v>60</v>
      </c>
      <c r="F65" s="4" t="s">
        <v>62</v>
      </c>
      <c r="G65" s="6">
        <v>4000</v>
      </c>
      <c r="H65" s="4" t="s">
        <v>61</v>
      </c>
    </row>
    <row r="66" spans="1:8" ht="22.5" customHeight="1" x14ac:dyDescent="0.25">
      <c r="A66" s="2">
        <v>4411</v>
      </c>
      <c r="B66" s="11" t="s">
        <v>7</v>
      </c>
      <c r="C66" s="11" t="s">
        <v>7</v>
      </c>
      <c r="D66" s="12" t="s">
        <v>7</v>
      </c>
      <c r="E66" s="4" t="s">
        <v>57</v>
      </c>
      <c r="F66" s="4" t="s">
        <v>58</v>
      </c>
      <c r="G66" s="6">
        <v>5000</v>
      </c>
      <c r="H66" s="4" t="s">
        <v>59</v>
      </c>
    </row>
    <row r="67" spans="1:8" ht="18.75" customHeight="1" x14ac:dyDescent="0.25">
      <c r="A67" s="2">
        <v>4411</v>
      </c>
      <c r="B67" s="11" t="s">
        <v>7</v>
      </c>
      <c r="C67" s="11" t="s">
        <v>7</v>
      </c>
      <c r="D67" s="12" t="s">
        <v>7</v>
      </c>
      <c r="E67" s="4" t="s">
        <v>47</v>
      </c>
      <c r="F67" s="4" t="s">
        <v>48</v>
      </c>
      <c r="G67" s="6">
        <v>700</v>
      </c>
      <c r="H67" s="4" t="s">
        <v>49</v>
      </c>
    </row>
    <row r="68" spans="1:8" ht="22.5" customHeight="1" x14ac:dyDescent="0.25">
      <c r="A68" s="2">
        <v>4411</v>
      </c>
      <c r="B68" s="11" t="s">
        <v>7</v>
      </c>
      <c r="C68" s="11" t="s">
        <v>7</v>
      </c>
      <c r="D68" s="12" t="s">
        <v>7</v>
      </c>
      <c r="E68" s="4" t="s">
        <v>29</v>
      </c>
      <c r="F68" s="4" t="s">
        <v>30</v>
      </c>
      <c r="G68" s="6">
        <v>1700</v>
      </c>
      <c r="H68" s="4" t="s">
        <v>31</v>
      </c>
    </row>
    <row r="69" spans="1:8" ht="24.75" customHeight="1" x14ac:dyDescent="0.25">
      <c r="A69" s="2">
        <v>4411</v>
      </c>
      <c r="B69" s="11" t="s">
        <v>7</v>
      </c>
      <c r="C69" s="11" t="s">
        <v>7</v>
      </c>
      <c r="D69" s="12" t="s">
        <v>7</v>
      </c>
      <c r="E69" s="4" t="s">
        <v>128</v>
      </c>
      <c r="F69" s="4" t="s">
        <v>131</v>
      </c>
      <c r="G69" s="6">
        <v>1450</v>
      </c>
      <c r="H69" s="4" t="s">
        <v>132</v>
      </c>
    </row>
    <row r="70" spans="1:8" ht="22.5" customHeight="1" x14ac:dyDescent="0.25">
      <c r="A70" s="2">
        <v>4411</v>
      </c>
      <c r="B70" s="11" t="s">
        <v>7</v>
      </c>
      <c r="C70" s="11" t="s">
        <v>7</v>
      </c>
      <c r="D70" s="12" t="s">
        <v>7</v>
      </c>
      <c r="E70" s="4" t="s">
        <v>52</v>
      </c>
      <c r="F70" s="4" t="s">
        <v>53</v>
      </c>
      <c r="G70" s="6">
        <v>2600</v>
      </c>
      <c r="H70" s="4" t="s">
        <v>54</v>
      </c>
    </row>
    <row r="71" spans="1:8" ht="23.25" customHeight="1" x14ac:dyDescent="0.25">
      <c r="A71" s="2">
        <v>4411</v>
      </c>
      <c r="B71" s="11" t="s">
        <v>7</v>
      </c>
      <c r="C71" s="11" t="s">
        <v>7</v>
      </c>
      <c r="D71" s="12" t="s">
        <v>7</v>
      </c>
      <c r="E71" s="4" t="s">
        <v>189</v>
      </c>
      <c r="F71" s="4" t="s">
        <v>190</v>
      </c>
      <c r="G71" s="6">
        <v>1000</v>
      </c>
      <c r="H71" s="4" t="s">
        <v>191</v>
      </c>
    </row>
    <row r="72" spans="1:8" ht="24" customHeight="1" x14ac:dyDescent="0.25">
      <c r="A72" s="2">
        <v>4411</v>
      </c>
      <c r="B72" s="11" t="s">
        <v>7</v>
      </c>
      <c r="C72" s="11" t="s">
        <v>7</v>
      </c>
      <c r="D72" s="12" t="s">
        <v>7</v>
      </c>
      <c r="E72" s="4" t="s">
        <v>38</v>
      </c>
      <c r="F72" s="4" t="s">
        <v>39</v>
      </c>
      <c r="G72" s="6">
        <v>3200</v>
      </c>
      <c r="H72" s="4" t="s">
        <v>40</v>
      </c>
    </row>
    <row r="73" spans="1:8" ht="26.25" customHeight="1" x14ac:dyDescent="0.25">
      <c r="A73" s="2">
        <v>4411</v>
      </c>
      <c r="B73" s="11" t="s">
        <v>7</v>
      </c>
      <c r="C73" s="11" t="s">
        <v>7</v>
      </c>
      <c r="D73" s="12" t="s">
        <v>7</v>
      </c>
      <c r="E73" s="5" t="s">
        <v>201</v>
      </c>
      <c r="F73" s="4" t="s">
        <v>202</v>
      </c>
      <c r="G73" s="6">
        <v>3567</v>
      </c>
      <c r="H73" s="4" t="s">
        <v>46</v>
      </c>
    </row>
    <row r="74" spans="1:8" ht="24.75" customHeight="1" x14ac:dyDescent="0.25">
      <c r="A74" s="2">
        <v>4411</v>
      </c>
      <c r="B74" s="11" t="s">
        <v>7</v>
      </c>
      <c r="C74" s="11" t="s">
        <v>7</v>
      </c>
      <c r="D74" s="12" t="s">
        <v>7</v>
      </c>
      <c r="E74" s="4" t="s">
        <v>133</v>
      </c>
      <c r="F74" s="4" t="s">
        <v>134</v>
      </c>
      <c r="G74" s="6">
        <v>1050</v>
      </c>
      <c r="H74" s="4" t="s">
        <v>135</v>
      </c>
    </row>
    <row r="75" spans="1:8" ht="26.25" customHeight="1" x14ac:dyDescent="0.25">
      <c r="A75" s="2">
        <v>4411</v>
      </c>
      <c r="B75" s="11" t="s">
        <v>7</v>
      </c>
      <c r="C75" s="11" t="s">
        <v>7</v>
      </c>
      <c r="D75" s="12" t="s">
        <v>7</v>
      </c>
      <c r="E75" s="4" t="s">
        <v>125</v>
      </c>
      <c r="F75" s="4" t="s">
        <v>126</v>
      </c>
      <c r="G75" s="6">
        <f>20*89</f>
        <v>1780</v>
      </c>
      <c r="H75" s="4" t="s">
        <v>127</v>
      </c>
    </row>
    <row r="76" spans="1:8" ht="25.5" customHeight="1" x14ac:dyDescent="0.25">
      <c r="A76" s="2">
        <v>4411</v>
      </c>
      <c r="B76" s="11" t="s">
        <v>7</v>
      </c>
      <c r="C76" s="11" t="s">
        <v>7</v>
      </c>
      <c r="D76" s="12" t="s">
        <v>7</v>
      </c>
      <c r="E76" s="4" t="s">
        <v>139</v>
      </c>
      <c r="F76" s="4" t="s">
        <v>140</v>
      </c>
      <c r="G76" s="6">
        <v>580</v>
      </c>
      <c r="H76" s="4" t="s">
        <v>141</v>
      </c>
    </row>
    <row r="77" spans="1:8" ht="26.25" customHeight="1" x14ac:dyDescent="0.25">
      <c r="A77" s="2">
        <v>4411</v>
      </c>
      <c r="B77" s="11" t="s">
        <v>7</v>
      </c>
      <c r="C77" s="11" t="s">
        <v>7</v>
      </c>
      <c r="D77" s="12" t="s">
        <v>7</v>
      </c>
      <c r="E77" s="4" t="s">
        <v>172</v>
      </c>
      <c r="F77" s="4" t="s">
        <v>173</v>
      </c>
      <c r="G77" s="6">
        <v>500</v>
      </c>
      <c r="H77" s="4" t="s">
        <v>174</v>
      </c>
    </row>
    <row r="78" spans="1:8" ht="27" customHeight="1" x14ac:dyDescent="0.25">
      <c r="A78" s="2">
        <v>4411</v>
      </c>
      <c r="B78" s="11" t="s">
        <v>7</v>
      </c>
      <c r="C78" s="11" t="s">
        <v>7</v>
      </c>
      <c r="D78" s="12" t="s">
        <v>7</v>
      </c>
      <c r="E78" s="4" t="s">
        <v>142</v>
      </c>
      <c r="F78" s="4" t="s">
        <v>143</v>
      </c>
      <c r="G78" s="6">
        <v>2285</v>
      </c>
      <c r="H78" s="4" t="s">
        <v>144</v>
      </c>
    </row>
    <row r="79" spans="1:8" ht="24" customHeight="1" x14ac:dyDescent="0.25">
      <c r="A79" s="2">
        <v>4411</v>
      </c>
      <c r="B79" s="11" t="s">
        <v>7</v>
      </c>
      <c r="C79" s="11" t="s">
        <v>7</v>
      </c>
      <c r="D79" s="12" t="s">
        <v>7</v>
      </c>
      <c r="E79" s="4" t="s">
        <v>145</v>
      </c>
      <c r="F79" s="4" t="s">
        <v>147</v>
      </c>
      <c r="G79" s="6">
        <v>6000</v>
      </c>
      <c r="H79" s="4" t="s">
        <v>208</v>
      </c>
    </row>
    <row r="80" spans="1:8" ht="25.5" customHeight="1" x14ac:dyDescent="0.25">
      <c r="A80" s="2">
        <v>4411</v>
      </c>
      <c r="B80" s="11" t="s">
        <v>7</v>
      </c>
      <c r="C80" s="11" t="s">
        <v>7</v>
      </c>
      <c r="D80" s="12" t="s">
        <v>7</v>
      </c>
      <c r="E80" s="4" t="s">
        <v>148</v>
      </c>
      <c r="F80" s="4" t="s">
        <v>149</v>
      </c>
      <c r="G80" s="6">
        <v>2050</v>
      </c>
      <c r="H80" s="4" t="s">
        <v>54</v>
      </c>
    </row>
    <row r="81" spans="1:8" ht="26.25" customHeight="1" x14ac:dyDescent="0.25">
      <c r="A81" s="2">
        <v>4411</v>
      </c>
      <c r="B81" s="11" t="s">
        <v>7</v>
      </c>
      <c r="C81" s="11" t="s">
        <v>7</v>
      </c>
      <c r="D81" s="12" t="s">
        <v>7</v>
      </c>
      <c r="E81" s="4" t="s">
        <v>209</v>
      </c>
      <c r="F81" s="4" t="s">
        <v>210</v>
      </c>
      <c r="G81" s="6">
        <v>2100</v>
      </c>
      <c r="H81" s="4" t="s">
        <v>54</v>
      </c>
    </row>
    <row r="82" spans="1:8" ht="24.75" customHeight="1" x14ac:dyDescent="0.25">
      <c r="A82" s="2">
        <v>4411</v>
      </c>
      <c r="B82" s="11" t="s">
        <v>7</v>
      </c>
      <c r="C82" s="11" t="s">
        <v>7</v>
      </c>
      <c r="D82" s="12" t="s">
        <v>7</v>
      </c>
      <c r="E82" s="4" t="s">
        <v>150</v>
      </c>
      <c r="F82" s="4" t="s">
        <v>151</v>
      </c>
      <c r="G82" s="6">
        <v>2700</v>
      </c>
      <c r="H82" s="4" t="s">
        <v>211</v>
      </c>
    </row>
    <row r="83" spans="1:8" ht="21.75" customHeight="1" x14ac:dyDescent="0.25">
      <c r="A83" s="2">
        <v>4411</v>
      </c>
      <c r="B83" s="11" t="s">
        <v>7</v>
      </c>
      <c r="C83" s="11" t="s">
        <v>7</v>
      </c>
      <c r="D83" s="12" t="s">
        <v>7</v>
      </c>
      <c r="E83" s="4" t="s">
        <v>152</v>
      </c>
      <c r="F83" s="4" t="s">
        <v>153</v>
      </c>
      <c r="G83" s="6">
        <v>1000</v>
      </c>
      <c r="H83" s="4" t="s">
        <v>211</v>
      </c>
    </row>
    <row r="84" spans="1:8" ht="25.5" customHeight="1" x14ac:dyDescent="0.25">
      <c r="A84" s="2">
        <v>4411</v>
      </c>
      <c r="B84" s="11" t="s">
        <v>7</v>
      </c>
      <c r="C84" s="11" t="s">
        <v>7</v>
      </c>
      <c r="D84" s="12" t="s">
        <v>7</v>
      </c>
      <c r="E84" s="4" t="s">
        <v>154</v>
      </c>
      <c r="F84" s="4" t="s">
        <v>155</v>
      </c>
      <c r="G84" s="6">
        <v>5000</v>
      </c>
      <c r="H84" s="4" t="s">
        <v>212</v>
      </c>
    </row>
    <row r="85" spans="1:8" ht="24" customHeight="1" x14ac:dyDescent="0.25">
      <c r="A85" s="2">
        <v>4411</v>
      </c>
      <c r="B85" s="11" t="s">
        <v>7</v>
      </c>
      <c r="C85" s="11" t="s">
        <v>7</v>
      </c>
      <c r="D85" s="12" t="s">
        <v>7</v>
      </c>
      <c r="E85" s="4" t="s">
        <v>157</v>
      </c>
      <c r="F85" s="4" t="s">
        <v>158</v>
      </c>
      <c r="G85" s="6">
        <v>4800</v>
      </c>
      <c r="H85" s="4" t="s">
        <v>213</v>
      </c>
    </row>
    <row r="86" spans="1:8" ht="28.5" customHeight="1" x14ac:dyDescent="0.25">
      <c r="A86" s="2">
        <v>4411</v>
      </c>
      <c r="B86" s="11" t="s">
        <v>7</v>
      </c>
      <c r="C86" s="11" t="s">
        <v>7</v>
      </c>
      <c r="D86" s="12" t="s">
        <v>7</v>
      </c>
      <c r="E86" s="4" t="s">
        <v>160</v>
      </c>
      <c r="F86" s="4" t="s">
        <v>161</v>
      </c>
      <c r="G86" s="6">
        <v>900</v>
      </c>
      <c r="H86" s="4" t="s">
        <v>162</v>
      </c>
    </row>
    <row r="87" spans="1:8" ht="22.5" customHeight="1" x14ac:dyDescent="0.25">
      <c r="A87" s="2">
        <v>4411</v>
      </c>
      <c r="B87" s="11" t="s">
        <v>7</v>
      </c>
      <c r="C87" s="11" t="s">
        <v>7</v>
      </c>
      <c r="D87" s="12" t="s">
        <v>7</v>
      </c>
      <c r="E87" s="4" t="s">
        <v>214</v>
      </c>
      <c r="F87" s="4" t="s">
        <v>215</v>
      </c>
      <c r="G87" s="6">
        <v>4000</v>
      </c>
      <c r="H87" s="4" t="s">
        <v>162</v>
      </c>
    </row>
    <row r="88" spans="1:8" ht="23.25" customHeight="1" x14ac:dyDescent="0.25">
      <c r="A88" s="2">
        <v>4411</v>
      </c>
      <c r="B88" s="11" t="s">
        <v>7</v>
      </c>
      <c r="C88" s="11" t="s">
        <v>7</v>
      </c>
      <c r="D88" s="12" t="s">
        <v>7</v>
      </c>
      <c r="E88" s="4" t="s">
        <v>163</v>
      </c>
      <c r="F88" s="4" t="s">
        <v>165</v>
      </c>
      <c r="G88" s="6">
        <v>750</v>
      </c>
      <c r="H88" s="4" t="s">
        <v>164</v>
      </c>
    </row>
    <row r="89" spans="1:8" ht="23.25" customHeight="1" x14ac:dyDescent="0.25">
      <c r="A89" s="2">
        <v>4411</v>
      </c>
      <c r="B89" s="11" t="s">
        <v>7</v>
      </c>
      <c r="C89" s="11" t="s">
        <v>7</v>
      </c>
      <c r="D89" s="12" t="s">
        <v>7</v>
      </c>
      <c r="E89" s="4" t="s">
        <v>166</v>
      </c>
      <c r="F89" s="4" t="s">
        <v>167</v>
      </c>
      <c r="G89" s="6">
        <v>4500</v>
      </c>
      <c r="H89" s="4" t="s">
        <v>216</v>
      </c>
    </row>
    <row r="90" spans="1:8" ht="26.25" customHeight="1" x14ac:dyDescent="0.25">
      <c r="A90" s="2">
        <v>4411</v>
      </c>
      <c r="B90" s="11" t="s">
        <v>7</v>
      </c>
      <c r="C90" s="11" t="s">
        <v>7</v>
      </c>
      <c r="D90" s="12" t="s">
        <v>7</v>
      </c>
      <c r="E90" s="4" t="s">
        <v>169</v>
      </c>
      <c r="F90" s="4" t="s">
        <v>170</v>
      </c>
      <c r="G90" s="6">
        <v>2270</v>
      </c>
      <c r="H90" s="4" t="s">
        <v>40</v>
      </c>
    </row>
    <row r="91" spans="1:8" ht="22.5" customHeight="1" x14ac:dyDescent="0.25">
      <c r="A91" s="2">
        <v>4411</v>
      </c>
      <c r="B91" s="11" t="s">
        <v>7</v>
      </c>
      <c r="C91" s="11" t="s">
        <v>7</v>
      </c>
      <c r="D91" s="12" t="s">
        <v>7</v>
      </c>
      <c r="E91" s="4" t="s">
        <v>172</v>
      </c>
      <c r="F91" s="4" t="s">
        <v>173</v>
      </c>
      <c r="G91" s="6">
        <v>500</v>
      </c>
      <c r="H91" s="4" t="s">
        <v>49</v>
      </c>
    </row>
    <row r="92" spans="1:8" ht="22.5" customHeight="1" x14ac:dyDescent="0.25">
      <c r="A92" s="2">
        <v>4411</v>
      </c>
      <c r="B92" s="11" t="s">
        <v>7</v>
      </c>
      <c r="C92" s="11" t="s">
        <v>7</v>
      </c>
      <c r="D92" s="12" t="s">
        <v>7</v>
      </c>
      <c r="E92" s="4" t="s">
        <v>175</v>
      </c>
      <c r="F92" s="4" t="s">
        <v>137</v>
      </c>
      <c r="G92" s="6">
        <v>4600</v>
      </c>
      <c r="H92" s="4" t="s">
        <v>217</v>
      </c>
    </row>
    <row r="93" spans="1:8" ht="23.25" customHeight="1" x14ac:dyDescent="0.25">
      <c r="A93" s="2">
        <v>4411</v>
      </c>
      <c r="B93" s="11" t="s">
        <v>7</v>
      </c>
      <c r="C93" s="11" t="s">
        <v>7</v>
      </c>
      <c r="D93" s="12" t="s">
        <v>7</v>
      </c>
      <c r="E93" s="4" t="s">
        <v>177</v>
      </c>
      <c r="F93" s="4" t="s">
        <v>178</v>
      </c>
      <c r="G93" s="6">
        <v>2600</v>
      </c>
      <c r="H93" s="4" t="s">
        <v>211</v>
      </c>
    </row>
    <row r="94" spans="1:8" ht="23.25" customHeight="1" x14ac:dyDescent="0.25">
      <c r="A94" s="2">
        <v>4411</v>
      </c>
      <c r="B94" s="11" t="s">
        <v>7</v>
      </c>
      <c r="C94" s="11" t="s">
        <v>7</v>
      </c>
      <c r="D94" s="12" t="s">
        <v>7</v>
      </c>
      <c r="E94" s="4" t="s">
        <v>179</v>
      </c>
      <c r="F94" s="4" t="s">
        <v>180</v>
      </c>
      <c r="G94" s="6">
        <v>570</v>
      </c>
      <c r="H94" s="4" t="s">
        <v>61</v>
      </c>
    </row>
    <row r="95" spans="1:8" ht="20.25" customHeight="1" x14ac:dyDescent="0.25">
      <c r="A95" s="2">
        <v>4411</v>
      </c>
      <c r="B95" s="11" t="s">
        <v>7</v>
      </c>
      <c r="C95" s="11" t="s">
        <v>7</v>
      </c>
      <c r="D95" s="12" t="s">
        <v>7</v>
      </c>
      <c r="E95" s="4" t="s">
        <v>182</v>
      </c>
      <c r="F95" s="4" t="s">
        <v>184</v>
      </c>
      <c r="G95" s="6">
        <v>3000</v>
      </c>
      <c r="H95" s="4" t="s">
        <v>219</v>
      </c>
    </row>
    <row r="96" spans="1:8" ht="23.25" customHeight="1" x14ac:dyDescent="0.25">
      <c r="A96" s="2">
        <v>4411</v>
      </c>
      <c r="B96" s="11" t="s">
        <v>7</v>
      </c>
      <c r="C96" s="11" t="s">
        <v>7</v>
      </c>
      <c r="D96" s="12" t="s">
        <v>7</v>
      </c>
      <c r="E96" s="4" t="s">
        <v>185</v>
      </c>
      <c r="F96" s="4" t="s">
        <v>186</v>
      </c>
      <c r="G96" s="6">
        <v>1600</v>
      </c>
      <c r="H96" s="4" t="s">
        <v>211</v>
      </c>
    </row>
    <row r="97" spans="1:8" ht="26.25" customHeight="1" x14ac:dyDescent="0.25">
      <c r="A97" s="2">
        <v>4411</v>
      </c>
      <c r="B97" s="11" t="s">
        <v>7</v>
      </c>
      <c r="C97" s="11" t="s">
        <v>7</v>
      </c>
      <c r="D97" s="12" t="s">
        <v>7</v>
      </c>
      <c r="E97" s="4" t="s">
        <v>187</v>
      </c>
      <c r="F97" s="4" t="s">
        <v>188</v>
      </c>
      <c r="G97" s="6">
        <v>500</v>
      </c>
      <c r="H97" s="4" t="s">
        <v>211</v>
      </c>
    </row>
    <row r="98" spans="1:8" ht="22.5" customHeight="1" x14ac:dyDescent="0.25">
      <c r="A98" s="2">
        <v>4411</v>
      </c>
      <c r="B98" s="11" t="s">
        <v>7</v>
      </c>
      <c r="C98" s="11" t="s">
        <v>7</v>
      </c>
      <c r="D98" s="12" t="s">
        <v>7</v>
      </c>
      <c r="E98" s="4" t="s">
        <v>189</v>
      </c>
      <c r="F98" s="4" t="s">
        <v>190</v>
      </c>
      <c r="G98" s="6">
        <v>1000</v>
      </c>
      <c r="H98" s="4" t="s">
        <v>191</v>
      </c>
    </row>
    <row r="99" spans="1:8" ht="24" customHeight="1" x14ac:dyDescent="0.25">
      <c r="A99" s="2">
        <v>4411</v>
      </c>
      <c r="B99" s="11" t="s">
        <v>7</v>
      </c>
      <c r="C99" s="11" t="s">
        <v>7</v>
      </c>
      <c r="D99" s="12" t="s">
        <v>7</v>
      </c>
      <c r="E99" s="4" t="s">
        <v>192</v>
      </c>
      <c r="F99" s="4" t="s">
        <v>193</v>
      </c>
      <c r="G99" s="6">
        <v>2500</v>
      </c>
      <c r="H99" s="4" t="s">
        <v>211</v>
      </c>
    </row>
    <row r="100" spans="1:8" ht="21.75" customHeight="1" x14ac:dyDescent="0.25">
      <c r="A100" s="2">
        <v>4411</v>
      </c>
      <c r="B100" s="11" t="s">
        <v>7</v>
      </c>
      <c r="C100" s="11" t="s">
        <v>7</v>
      </c>
      <c r="D100" s="12" t="s">
        <v>7</v>
      </c>
      <c r="E100" s="4" t="s">
        <v>194</v>
      </c>
      <c r="F100" s="4" t="s">
        <v>195</v>
      </c>
      <c r="G100" s="6">
        <v>570</v>
      </c>
      <c r="H100" s="4" t="s">
        <v>61</v>
      </c>
    </row>
    <row r="101" spans="1:8" ht="24" customHeight="1" x14ac:dyDescent="0.25">
      <c r="A101" s="2">
        <v>4411</v>
      </c>
      <c r="B101" s="11" t="s">
        <v>7</v>
      </c>
      <c r="C101" s="11" t="s">
        <v>7</v>
      </c>
      <c r="D101" s="12" t="s">
        <v>7</v>
      </c>
      <c r="E101" s="4" t="s">
        <v>218</v>
      </c>
      <c r="F101" s="4" t="s">
        <v>196</v>
      </c>
      <c r="G101" s="6">
        <v>852.68</v>
      </c>
      <c r="H101" s="4" t="s">
        <v>61</v>
      </c>
    </row>
    <row r="102" spans="1:8" ht="22.5" customHeight="1" x14ac:dyDescent="0.25">
      <c r="A102" s="2">
        <v>4411</v>
      </c>
      <c r="B102" s="11" t="s">
        <v>7</v>
      </c>
      <c r="C102" s="11" t="s">
        <v>7</v>
      </c>
      <c r="D102" s="12" t="s">
        <v>7</v>
      </c>
      <c r="E102" s="4" t="s">
        <v>198</v>
      </c>
      <c r="F102" s="4" t="s">
        <v>199</v>
      </c>
      <c r="G102" s="6">
        <v>6725</v>
      </c>
      <c r="H102" s="4" t="s">
        <v>220</v>
      </c>
    </row>
    <row r="103" spans="1:8" ht="23.25" customHeight="1" x14ac:dyDescent="0.25">
      <c r="A103" s="2">
        <v>4411</v>
      </c>
      <c r="B103" s="11" t="s">
        <v>7</v>
      </c>
      <c r="C103" s="11" t="s">
        <v>7</v>
      </c>
      <c r="D103" s="12" t="s">
        <v>7</v>
      </c>
      <c r="E103" s="4" t="s">
        <v>221</v>
      </c>
      <c r="F103" s="4" t="s">
        <v>222</v>
      </c>
      <c r="G103" s="6">
        <f>5*346</f>
        <v>1730</v>
      </c>
      <c r="H103" s="4" t="s">
        <v>223</v>
      </c>
    </row>
    <row r="104" spans="1:8" ht="26.25" customHeight="1" x14ac:dyDescent="0.25">
      <c r="A104" s="2">
        <v>4411</v>
      </c>
      <c r="B104" s="11" t="s">
        <v>7</v>
      </c>
      <c r="C104" s="11" t="s">
        <v>7</v>
      </c>
      <c r="D104" s="12" t="s">
        <v>7</v>
      </c>
      <c r="E104" s="4" t="s">
        <v>224</v>
      </c>
      <c r="F104" s="4" t="s">
        <v>225</v>
      </c>
      <c r="G104" s="6">
        <f>5*346</f>
        <v>1730</v>
      </c>
      <c r="H104" s="4" t="s">
        <v>95</v>
      </c>
    </row>
    <row r="105" spans="1:8" ht="25.5" customHeight="1" x14ac:dyDescent="0.25">
      <c r="A105" s="2">
        <v>4411</v>
      </c>
      <c r="B105" s="11" t="s">
        <v>7</v>
      </c>
      <c r="C105" s="11" t="s">
        <v>7</v>
      </c>
      <c r="D105" s="12" t="s">
        <v>7</v>
      </c>
      <c r="E105" s="4" t="s">
        <v>226</v>
      </c>
      <c r="F105" s="4" t="s">
        <v>227</v>
      </c>
      <c r="G105" s="6">
        <v>950</v>
      </c>
      <c r="H105" s="4" t="s">
        <v>228</v>
      </c>
    </row>
    <row r="106" spans="1:8" ht="26.25" customHeight="1" x14ac:dyDescent="0.25">
      <c r="A106" s="2">
        <v>4411</v>
      </c>
      <c r="B106" s="11" t="s">
        <v>7</v>
      </c>
      <c r="C106" s="11" t="s">
        <v>7</v>
      </c>
      <c r="D106" s="12" t="s">
        <v>7</v>
      </c>
      <c r="E106" s="4" t="s">
        <v>229</v>
      </c>
      <c r="F106" s="4" t="s">
        <v>232</v>
      </c>
      <c r="G106" s="6">
        <f>2*950</f>
        <v>1900</v>
      </c>
      <c r="H106" s="4" t="s">
        <v>230</v>
      </c>
    </row>
    <row r="107" spans="1:8" ht="25.5" customHeight="1" x14ac:dyDescent="0.25">
      <c r="A107" s="2">
        <v>4411</v>
      </c>
      <c r="B107" s="11" t="s">
        <v>7</v>
      </c>
      <c r="C107" s="11" t="s">
        <v>7</v>
      </c>
      <c r="D107" s="12" t="s">
        <v>7</v>
      </c>
      <c r="E107" s="4" t="s">
        <v>231</v>
      </c>
      <c r="F107" s="4" t="s">
        <v>233</v>
      </c>
      <c r="G107" s="6">
        <f>2*650+2*1135</f>
        <v>3570</v>
      </c>
      <c r="H107" s="4" t="s">
        <v>234</v>
      </c>
    </row>
    <row r="108" spans="1:8" ht="24" customHeight="1" x14ac:dyDescent="0.25">
      <c r="A108" s="2">
        <v>4411</v>
      </c>
      <c r="B108" s="11" t="s">
        <v>7</v>
      </c>
      <c r="C108" s="11" t="s">
        <v>7</v>
      </c>
      <c r="D108" s="12" t="s">
        <v>7</v>
      </c>
      <c r="E108" s="4" t="s">
        <v>235</v>
      </c>
      <c r="F108" s="4" t="s">
        <v>236</v>
      </c>
      <c r="G108" s="6">
        <v>539</v>
      </c>
      <c r="H108" s="4" t="s">
        <v>237</v>
      </c>
    </row>
    <row r="109" spans="1:8" ht="24.75" customHeight="1" x14ac:dyDescent="0.25">
      <c r="A109" s="2">
        <v>4411</v>
      </c>
      <c r="B109" s="11" t="s">
        <v>7</v>
      </c>
      <c r="C109" s="11" t="s">
        <v>7</v>
      </c>
      <c r="D109" s="12" t="s">
        <v>7</v>
      </c>
      <c r="E109" s="4" t="s">
        <v>238</v>
      </c>
      <c r="F109" s="4" t="s">
        <v>239</v>
      </c>
      <c r="G109" s="6">
        <v>3200</v>
      </c>
      <c r="H109" s="4" t="s">
        <v>211</v>
      </c>
    </row>
    <row r="110" spans="1:8" ht="22.5" customHeight="1" x14ac:dyDescent="0.25">
      <c r="A110" s="2">
        <v>4411</v>
      </c>
      <c r="B110" s="11" t="s">
        <v>7</v>
      </c>
      <c r="C110" s="11" t="s">
        <v>7</v>
      </c>
      <c r="D110" s="12" t="s">
        <v>7</v>
      </c>
      <c r="E110" s="4" t="s">
        <v>240</v>
      </c>
      <c r="F110" s="4" t="s">
        <v>241</v>
      </c>
      <c r="G110" s="6">
        <v>3100</v>
      </c>
      <c r="H110" s="4" t="s">
        <v>211</v>
      </c>
    </row>
    <row r="111" spans="1:8" ht="24" customHeight="1" x14ac:dyDescent="0.25">
      <c r="A111" s="2">
        <v>4411</v>
      </c>
      <c r="B111" s="11" t="s">
        <v>7</v>
      </c>
      <c r="C111" s="11" t="s">
        <v>7</v>
      </c>
      <c r="D111" s="12" t="s">
        <v>7</v>
      </c>
      <c r="E111" s="4" t="s">
        <v>242</v>
      </c>
      <c r="F111" s="4" t="s">
        <v>243</v>
      </c>
      <c r="G111" s="6">
        <v>4800</v>
      </c>
      <c r="H111" s="4" t="s">
        <v>244</v>
      </c>
    </row>
    <row r="112" spans="1:8" ht="23.25" customHeight="1" x14ac:dyDescent="0.25">
      <c r="A112" s="2">
        <v>4411</v>
      </c>
      <c r="B112" s="11" t="s">
        <v>7</v>
      </c>
      <c r="C112" s="11" t="s">
        <v>7</v>
      </c>
      <c r="D112" s="12" t="s">
        <v>7</v>
      </c>
      <c r="E112" s="4" t="s">
        <v>245</v>
      </c>
      <c r="F112" s="4" t="s">
        <v>246</v>
      </c>
      <c r="G112" s="6">
        <v>6000</v>
      </c>
      <c r="H112" s="4" t="s">
        <v>168</v>
      </c>
    </row>
    <row r="113" spans="1:8" ht="21.75" customHeight="1" x14ac:dyDescent="0.25">
      <c r="A113" s="2">
        <v>4411</v>
      </c>
      <c r="B113" s="11" t="s">
        <v>7</v>
      </c>
      <c r="C113" s="11" t="s">
        <v>7</v>
      </c>
      <c r="D113" s="12" t="s">
        <v>7</v>
      </c>
      <c r="E113" s="4" t="s">
        <v>60</v>
      </c>
      <c r="F113" s="4" t="s">
        <v>62</v>
      </c>
      <c r="G113" s="6">
        <v>383</v>
      </c>
      <c r="H113" s="4" t="s">
        <v>46</v>
      </c>
    </row>
    <row r="114" spans="1:8" ht="25.5" customHeight="1" x14ac:dyDescent="0.25">
      <c r="A114" s="2">
        <v>4411</v>
      </c>
      <c r="B114" s="11" t="s">
        <v>7</v>
      </c>
      <c r="C114" s="11" t="s">
        <v>7</v>
      </c>
      <c r="D114" s="12" t="s">
        <v>7</v>
      </c>
      <c r="E114" s="4" t="s">
        <v>247</v>
      </c>
      <c r="F114" s="4" t="s">
        <v>248</v>
      </c>
      <c r="G114" s="6">
        <v>8000</v>
      </c>
      <c r="H114" s="4" t="s">
        <v>216</v>
      </c>
    </row>
    <row r="115" spans="1:8" ht="22.5" customHeight="1" x14ac:dyDescent="0.25">
      <c r="A115" s="2">
        <v>4411</v>
      </c>
      <c r="B115" s="11" t="s">
        <v>7</v>
      </c>
      <c r="C115" s="11" t="s">
        <v>7</v>
      </c>
      <c r="D115" s="12" t="s">
        <v>7</v>
      </c>
      <c r="E115" s="4" t="s">
        <v>249</v>
      </c>
      <c r="F115" s="4" t="s">
        <v>250</v>
      </c>
      <c r="G115" s="6">
        <v>5000</v>
      </c>
      <c r="H115" s="4" t="s">
        <v>86</v>
      </c>
    </row>
    <row r="116" spans="1:8" ht="22.5" customHeight="1" x14ac:dyDescent="0.25">
      <c r="A116" s="2">
        <v>4411</v>
      </c>
      <c r="B116" s="11" t="s">
        <v>7</v>
      </c>
      <c r="C116" s="11" t="s">
        <v>7</v>
      </c>
      <c r="D116" s="12" t="s">
        <v>7</v>
      </c>
      <c r="E116" s="4" t="s">
        <v>251</v>
      </c>
      <c r="F116" s="4" t="s">
        <v>252</v>
      </c>
      <c r="G116" s="6">
        <v>2400</v>
      </c>
      <c r="H116" s="4" t="s">
        <v>211</v>
      </c>
    </row>
    <row r="117" spans="1:8" ht="22.5" customHeight="1" x14ac:dyDescent="0.25">
      <c r="A117" s="2">
        <v>4411</v>
      </c>
      <c r="B117" s="11" t="s">
        <v>7</v>
      </c>
      <c r="C117" s="11" t="s">
        <v>7</v>
      </c>
      <c r="D117" s="12" t="s">
        <v>7</v>
      </c>
      <c r="E117" s="4" t="s">
        <v>75</v>
      </c>
      <c r="F117" s="4" t="s">
        <v>76</v>
      </c>
      <c r="G117" s="6">
        <v>800</v>
      </c>
      <c r="H117" s="4" t="s">
        <v>191</v>
      </c>
    </row>
    <row r="118" spans="1:8" ht="24" customHeight="1" x14ac:dyDescent="0.25">
      <c r="A118" s="2">
        <v>4411</v>
      </c>
      <c r="B118" s="11" t="s">
        <v>7</v>
      </c>
      <c r="C118" s="11" t="s">
        <v>7</v>
      </c>
      <c r="D118" s="12" t="s">
        <v>7</v>
      </c>
      <c r="E118" s="4" t="s">
        <v>253</v>
      </c>
      <c r="F118" s="4" t="s">
        <v>254</v>
      </c>
      <c r="G118" s="6">
        <v>5000</v>
      </c>
      <c r="H118" s="4" t="s">
        <v>255</v>
      </c>
    </row>
    <row r="119" spans="1:8" ht="20.25" customHeight="1" x14ac:dyDescent="0.25">
      <c r="A119" s="2">
        <v>4411</v>
      </c>
      <c r="B119" s="11" t="s">
        <v>7</v>
      </c>
      <c r="C119" s="11" t="s">
        <v>7</v>
      </c>
      <c r="D119" s="12" t="s">
        <v>7</v>
      </c>
      <c r="E119" s="4" t="s">
        <v>256</v>
      </c>
      <c r="F119" s="4" t="s">
        <v>257</v>
      </c>
      <c r="G119" s="6">
        <v>4500</v>
      </c>
      <c r="H119" s="4" t="s">
        <v>216</v>
      </c>
    </row>
    <row r="120" spans="1:8" ht="20.25" customHeight="1" x14ac:dyDescent="0.25">
      <c r="A120" s="2">
        <v>4411</v>
      </c>
      <c r="B120" s="11" t="s">
        <v>7</v>
      </c>
      <c r="C120" s="11" t="s">
        <v>7</v>
      </c>
      <c r="D120" s="12" t="s">
        <v>7</v>
      </c>
      <c r="E120" s="4" t="s">
        <v>258</v>
      </c>
      <c r="F120" s="4" t="s">
        <v>260</v>
      </c>
      <c r="G120" s="6">
        <v>2606</v>
      </c>
      <c r="H120" s="4" t="s">
        <v>259</v>
      </c>
    </row>
    <row r="121" spans="1:8" ht="22.5" customHeight="1" x14ac:dyDescent="0.25">
      <c r="A121" s="2">
        <v>4411</v>
      </c>
      <c r="B121" s="11" t="s">
        <v>7</v>
      </c>
      <c r="C121" s="11" t="s">
        <v>7</v>
      </c>
      <c r="D121" s="12" t="s">
        <v>7</v>
      </c>
      <c r="E121" s="4" t="s">
        <v>261</v>
      </c>
      <c r="F121" s="4" t="s">
        <v>262</v>
      </c>
      <c r="G121" s="6">
        <v>2700</v>
      </c>
      <c r="H121" s="4" t="s">
        <v>211</v>
      </c>
    </row>
    <row r="122" spans="1:8" ht="24" customHeight="1" x14ac:dyDescent="0.25">
      <c r="A122" s="2">
        <v>4411</v>
      </c>
      <c r="B122" s="11" t="s">
        <v>7</v>
      </c>
      <c r="C122" s="11" t="s">
        <v>7</v>
      </c>
      <c r="D122" s="12" t="s">
        <v>7</v>
      </c>
      <c r="E122" s="4" t="s">
        <v>263</v>
      </c>
      <c r="F122" s="4" t="s">
        <v>264</v>
      </c>
      <c r="G122" s="6">
        <v>600</v>
      </c>
      <c r="H122" s="4" t="s">
        <v>265</v>
      </c>
    </row>
    <row r="123" spans="1:8" ht="20.25" customHeight="1" x14ac:dyDescent="0.25">
      <c r="A123" s="2">
        <v>4411</v>
      </c>
      <c r="B123" s="11" t="s">
        <v>7</v>
      </c>
      <c r="C123" s="11" t="s">
        <v>7</v>
      </c>
      <c r="D123" s="12" t="s">
        <v>7</v>
      </c>
      <c r="E123" s="4" t="s">
        <v>266</v>
      </c>
      <c r="F123" s="4" t="s">
        <v>267</v>
      </c>
      <c r="G123" s="6">
        <v>3000</v>
      </c>
      <c r="H123" s="4" t="s">
        <v>268</v>
      </c>
    </row>
    <row r="124" spans="1:8" ht="22.5" customHeight="1" x14ac:dyDescent="0.25">
      <c r="A124" s="2">
        <v>4411</v>
      </c>
      <c r="B124" s="11" t="s">
        <v>7</v>
      </c>
      <c r="C124" s="11" t="s">
        <v>7</v>
      </c>
      <c r="D124" s="12" t="s">
        <v>7</v>
      </c>
      <c r="E124" s="4" t="s">
        <v>269</v>
      </c>
      <c r="F124" s="4" t="s">
        <v>270</v>
      </c>
      <c r="G124" s="6">
        <v>4800</v>
      </c>
      <c r="H124" s="4" t="s">
        <v>168</v>
      </c>
    </row>
    <row r="125" spans="1:8" ht="22.5" customHeight="1" x14ac:dyDescent="0.25">
      <c r="A125" s="2">
        <v>4411</v>
      </c>
      <c r="B125" s="11" t="s">
        <v>7</v>
      </c>
      <c r="C125" s="11" t="s">
        <v>7</v>
      </c>
      <c r="D125" s="12" t="s">
        <v>7</v>
      </c>
      <c r="E125" s="4" t="s">
        <v>271</v>
      </c>
      <c r="F125" s="4" t="s">
        <v>272</v>
      </c>
      <c r="G125" s="6">
        <v>250</v>
      </c>
      <c r="H125" s="4" t="s">
        <v>61</v>
      </c>
    </row>
    <row r="126" spans="1:8" ht="22.5" customHeight="1" x14ac:dyDescent="0.25">
      <c r="A126" s="2">
        <v>4411</v>
      </c>
      <c r="B126" s="11" t="s">
        <v>7</v>
      </c>
      <c r="C126" s="11" t="s">
        <v>7</v>
      </c>
      <c r="D126" s="12" t="s">
        <v>7</v>
      </c>
      <c r="E126" s="4" t="s">
        <v>273</v>
      </c>
      <c r="F126" s="4" t="s">
        <v>274</v>
      </c>
      <c r="G126" s="6">
        <v>3000</v>
      </c>
      <c r="H126" s="4" t="s">
        <v>275</v>
      </c>
    </row>
    <row r="127" spans="1:8" ht="22.5" customHeight="1" x14ac:dyDescent="0.25">
      <c r="A127" s="2">
        <v>4411</v>
      </c>
      <c r="B127" s="11" t="s">
        <v>7</v>
      </c>
      <c r="C127" s="11" t="s">
        <v>7</v>
      </c>
      <c r="D127" s="12" t="s">
        <v>7</v>
      </c>
      <c r="E127" s="4" t="s">
        <v>276</v>
      </c>
      <c r="F127" s="4" t="s">
        <v>277</v>
      </c>
      <c r="G127" s="6">
        <v>4000</v>
      </c>
      <c r="H127" s="4" t="s">
        <v>278</v>
      </c>
    </row>
    <row r="128" spans="1:8" ht="22.5" customHeight="1" x14ac:dyDescent="0.25">
      <c r="A128" s="2">
        <v>4411</v>
      </c>
      <c r="B128" s="11" t="s">
        <v>7</v>
      </c>
      <c r="C128" s="11" t="s">
        <v>7</v>
      </c>
      <c r="D128" s="12" t="s">
        <v>7</v>
      </c>
      <c r="E128" s="4" t="s">
        <v>279</v>
      </c>
      <c r="F128" s="4" t="s">
        <v>280</v>
      </c>
      <c r="G128" s="6">
        <v>1900</v>
      </c>
      <c r="H128" s="4" t="s">
        <v>211</v>
      </c>
    </row>
    <row r="129" spans="1:8" ht="24" customHeight="1" x14ac:dyDescent="0.25">
      <c r="A129" s="2">
        <v>4411</v>
      </c>
      <c r="B129" s="11" t="s">
        <v>7</v>
      </c>
      <c r="C129" s="11" t="s">
        <v>7</v>
      </c>
      <c r="D129" s="12" t="s">
        <v>7</v>
      </c>
      <c r="E129" s="4" t="s">
        <v>281</v>
      </c>
      <c r="F129" s="4" t="s">
        <v>282</v>
      </c>
      <c r="G129" s="6">
        <f>5*345</f>
        <v>1725</v>
      </c>
      <c r="H129" s="4" t="s">
        <v>95</v>
      </c>
    </row>
    <row r="130" spans="1:8" ht="22.5" customHeight="1" x14ac:dyDescent="0.25">
      <c r="A130" s="2">
        <v>4411</v>
      </c>
      <c r="B130" s="11" t="s">
        <v>7</v>
      </c>
      <c r="C130" s="11" t="s">
        <v>7</v>
      </c>
      <c r="D130" s="12" t="s">
        <v>7</v>
      </c>
      <c r="E130" s="4" t="s">
        <v>283</v>
      </c>
      <c r="F130" s="4" t="s">
        <v>285</v>
      </c>
      <c r="G130" s="6">
        <f>1*700</f>
        <v>700</v>
      </c>
      <c r="H130" s="4" t="s">
        <v>284</v>
      </c>
    </row>
    <row r="131" spans="1:8" ht="21" customHeight="1" x14ac:dyDescent="0.25">
      <c r="A131" s="2">
        <v>4411</v>
      </c>
      <c r="B131" s="11" t="s">
        <v>7</v>
      </c>
      <c r="C131" s="11" t="s">
        <v>7</v>
      </c>
      <c r="D131" s="12" t="s">
        <v>7</v>
      </c>
      <c r="E131" s="4" t="s">
        <v>286</v>
      </c>
      <c r="F131" s="4" t="s">
        <v>287</v>
      </c>
      <c r="G131" s="6">
        <f>10*175</f>
        <v>1750</v>
      </c>
      <c r="H131" s="4" t="s">
        <v>288</v>
      </c>
    </row>
    <row r="132" spans="1:8" ht="22.5" customHeight="1" x14ac:dyDescent="0.25">
      <c r="A132" s="2">
        <v>4411</v>
      </c>
      <c r="B132" s="11" t="s">
        <v>7</v>
      </c>
      <c r="C132" s="11" t="s">
        <v>7</v>
      </c>
      <c r="D132" s="12" t="s">
        <v>7</v>
      </c>
      <c r="E132" s="4" t="s">
        <v>289</v>
      </c>
      <c r="F132" s="4" t="s">
        <v>290</v>
      </c>
      <c r="G132" s="6">
        <f>150*12</f>
        <v>1800</v>
      </c>
      <c r="H132" s="4" t="s">
        <v>20</v>
      </c>
    </row>
    <row r="133" spans="1:8" ht="24.75" customHeight="1" x14ac:dyDescent="0.25">
      <c r="A133" s="2">
        <v>4411</v>
      </c>
      <c r="B133" s="11" t="s">
        <v>7</v>
      </c>
      <c r="C133" s="11" t="s">
        <v>7</v>
      </c>
      <c r="D133" s="12" t="s">
        <v>7</v>
      </c>
      <c r="E133" s="4" t="s">
        <v>291</v>
      </c>
      <c r="F133" s="4" t="s">
        <v>293</v>
      </c>
      <c r="G133" s="6">
        <v>1750</v>
      </c>
      <c r="H133" s="4" t="s">
        <v>292</v>
      </c>
    </row>
    <row r="134" spans="1:8" ht="21" customHeight="1" x14ac:dyDescent="0.25">
      <c r="A134" s="2">
        <v>4411</v>
      </c>
      <c r="B134" s="11" t="s">
        <v>7</v>
      </c>
      <c r="C134" s="11" t="s">
        <v>7</v>
      </c>
      <c r="D134" s="12" t="s">
        <v>7</v>
      </c>
      <c r="E134" s="4" t="s">
        <v>294</v>
      </c>
      <c r="F134" s="4" t="s">
        <v>295</v>
      </c>
      <c r="G134" s="6">
        <v>1327.59</v>
      </c>
      <c r="H134" s="4" t="s">
        <v>296</v>
      </c>
    </row>
    <row r="135" spans="1:8" ht="24.75" customHeight="1" x14ac:dyDescent="0.25">
      <c r="A135" s="2">
        <v>4411</v>
      </c>
      <c r="B135" s="11" t="s">
        <v>7</v>
      </c>
      <c r="C135" s="11" t="s">
        <v>7</v>
      </c>
      <c r="D135" s="12" t="s">
        <v>7</v>
      </c>
      <c r="E135" s="4" t="s">
        <v>297</v>
      </c>
      <c r="F135" s="4" t="s">
        <v>299</v>
      </c>
      <c r="G135" s="6">
        <v>422.41</v>
      </c>
      <c r="H135" s="4" t="s">
        <v>298</v>
      </c>
    </row>
    <row r="136" spans="1:8" ht="21" customHeight="1" x14ac:dyDescent="0.25">
      <c r="A136" s="2">
        <v>4411</v>
      </c>
      <c r="B136" s="11" t="s">
        <v>7</v>
      </c>
      <c r="C136" s="11" t="s">
        <v>7</v>
      </c>
      <c r="D136" s="12" t="s">
        <v>7</v>
      </c>
      <c r="E136" s="4" t="s">
        <v>300</v>
      </c>
      <c r="F136" s="4" t="s">
        <v>301</v>
      </c>
      <c r="G136" s="6">
        <v>870.69</v>
      </c>
      <c r="H136" s="4" t="s">
        <v>302</v>
      </c>
    </row>
    <row r="137" spans="1:8" ht="21" customHeight="1" x14ac:dyDescent="0.25">
      <c r="A137" s="2">
        <v>4411</v>
      </c>
      <c r="B137" s="11" t="s">
        <v>7</v>
      </c>
      <c r="C137" s="11" t="s">
        <v>7</v>
      </c>
      <c r="D137" s="12" t="s">
        <v>7</v>
      </c>
      <c r="E137" s="4" t="s">
        <v>303</v>
      </c>
      <c r="F137" s="4" t="s">
        <v>304</v>
      </c>
      <c r="G137" s="6">
        <v>870.69</v>
      </c>
      <c r="H137" s="4" t="s">
        <v>302</v>
      </c>
    </row>
    <row r="138" spans="1:8" ht="25.5" customHeight="1" x14ac:dyDescent="0.25">
      <c r="A138" s="2">
        <v>4411</v>
      </c>
      <c r="B138" s="11" t="s">
        <v>7</v>
      </c>
      <c r="C138" s="11" t="s">
        <v>7</v>
      </c>
      <c r="D138" s="12" t="s">
        <v>7</v>
      </c>
      <c r="E138" s="4" t="s">
        <v>305</v>
      </c>
      <c r="F138" s="4" t="s">
        <v>306</v>
      </c>
      <c r="G138" s="6">
        <v>775.86</v>
      </c>
      <c r="H138" s="4" t="s">
        <v>307</v>
      </c>
    </row>
    <row r="139" spans="1:8" ht="24" customHeight="1" x14ac:dyDescent="0.25">
      <c r="A139" s="2">
        <v>4411</v>
      </c>
      <c r="B139" s="11" t="s">
        <v>7</v>
      </c>
      <c r="C139" s="11" t="s">
        <v>7</v>
      </c>
      <c r="D139" s="12" t="s">
        <v>7</v>
      </c>
      <c r="E139" s="4" t="s">
        <v>308</v>
      </c>
      <c r="F139" s="4" t="s">
        <v>309</v>
      </c>
      <c r="G139" s="6">
        <v>1116.3800000000001</v>
      </c>
      <c r="H139" s="4" t="s">
        <v>310</v>
      </c>
    </row>
    <row r="140" spans="1:8" ht="22.5" customHeight="1" x14ac:dyDescent="0.25">
      <c r="A140" s="2">
        <v>4411</v>
      </c>
      <c r="B140" s="11" t="s">
        <v>7</v>
      </c>
      <c r="C140" s="11" t="s">
        <v>7</v>
      </c>
      <c r="D140" s="12" t="s">
        <v>7</v>
      </c>
      <c r="E140" s="4" t="s">
        <v>311</v>
      </c>
      <c r="F140" s="4" t="s">
        <v>312</v>
      </c>
      <c r="G140" s="6">
        <v>948.27</v>
      </c>
      <c r="H140" s="4" t="s">
        <v>313</v>
      </c>
    </row>
    <row r="141" spans="1:8" ht="21" customHeight="1" x14ac:dyDescent="0.25">
      <c r="A141" s="2">
        <v>4411</v>
      </c>
      <c r="B141" s="11" t="s">
        <v>7</v>
      </c>
      <c r="C141" s="11" t="s">
        <v>7</v>
      </c>
      <c r="D141" s="12" t="s">
        <v>7</v>
      </c>
      <c r="E141" s="4" t="s">
        <v>314</v>
      </c>
      <c r="F141" s="4" t="s">
        <v>315</v>
      </c>
      <c r="G141" s="6">
        <v>650.86</v>
      </c>
      <c r="H141" s="4" t="s">
        <v>316</v>
      </c>
    </row>
    <row r="142" spans="1:8" ht="23.25" customHeight="1" x14ac:dyDescent="0.25">
      <c r="A142" s="2">
        <v>4411</v>
      </c>
      <c r="B142" s="11" t="s">
        <v>7</v>
      </c>
      <c r="C142" s="11" t="s">
        <v>7</v>
      </c>
      <c r="D142" s="12" t="s">
        <v>7</v>
      </c>
      <c r="E142" s="4" t="s">
        <v>317</v>
      </c>
      <c r="F142" s="4" t="s">
        <v>318</v>
      </c>
      <c r="G142" s="6">
        <f>5*267.24</f>
        <v>1336.2</v>
      </c>
      <c r="H142" s="4" t="s">
        <v>95</v>
      </c>
    </row>
    <row r="143" spans="1:8" ht="21" customHeight="1" x14ac:dyDescent="0.25">
      <c r="A143" s="2">
        <v>4411</v>
      </c>
      <c r="B143" s="11" t="s">
        <v>7</v>
      </c>
      <c r="C143" s="11" t="s">
        <v>7</v>
      </c>
      <c r="D143" s="12" t="s">
        <v>7</v>
      </c>
      <c r="E143" s="4" t="s">
        <v>319</v>
      </c>
      <c r="F143" s="4" t="s">
        <v>320</v>
      </c>
      <c r="G143" s="6">
        <v>1336.2</v>
      </c>
      <c r="H143" s="4" t="s">
        <v>95</v>
      </c>
    </row>
    <row r="144" spans="1:8" ht="19.5" customHeight="1" x14ac:dyDescent="0.25">
      <c r="A144" s="2">
        <v>4411</v>
      </c>
      <c r="B144" s="11" t="s">
        <v>7</v>
      </c>
      <c r="C144" s="11" t="s">
        <v>7</v>
      </c>
      <c r="D144" s="12" t="s">
        <v>7</v>
      </c>
      <c r="E144" s="4" t="s">
        <v>289</v>
      </c>
      <c r="F144" s="4" t="s">
        <v>290</v>
      </c>
      <c r="G144" s="6">
        <v>900.86</v>
      </c>
      <c r="H144" s="4" t="s">
        <v>135</v>
      </c>
    </row>
    <row r="145" spans="1:12" ht="24.75" customHeight="1" x14ac:dyDescent="0.25">
      <c r="A145" s="2">
        <v>4411</v>
      </c>
      <c r="B145" s="11" t="s">
        <v>7</v>
      </c>
      <c r="C145" s="11" t="s">
        <v>7</v>
      </c>
      <c r="D145" s="12" t="s">
        <v>7</v>
      </c>
      <c r="E145" s="4" t="s">
        <v>321</v>
      </c>
      <c r="F145" s="4" t="s">
        <v>322</v>
      </c>
      <c r="G145" s="6">
        <v>905.17</v>
      </c>
      <c r="H145" s="4" t="s">
        <v>323</v>
      </c>
      <c r="L145" t="s">
        <v>8</v>
      </c>
    </row>
    <row r="146" spans="1:12" ht="24" customHeight="1" x14ac:dyDescent="0.25">
      <c r="A146" s="2">
        <v>4411</v>
      </c>
      <c r="B146" s="11" t="s">
        <v>7</v>
      </c>
      <c r="C146" s="11" t="s">
        <v>7</v>
      </c>
      <c r="D146" s="12" t="s">
        <v>7</v>
      </c>
      <c r="E146" s="4" t="s">
        <v>98</v>
      </c>
      <c r="F146" s="4" t="s">
        <v>100</v>
      </c>
      <c r="G146" s="6">
        <v>2668</v>
      </c>
      <c r="H146" s="4" t="s">
        <v>324</v>
      </c>
    </row>
    <row r="147" spans="1:12" ht="24.75" customHeight="1" x14ac:dyDescent="0.25">
      <c r="A147" s="2">
        <v>4411</v>
      </c>
      <c r="B147" s="11" t="s">
        <v>7</v>
      </c>
      <c r="C147" s="11" t="s">
        <v>7</v>
      </c>
      <c r="D147" s="12" t="s">
        <v>7</v>
      </c>
      <c r="E147" s="4" t="s">
        <v>325</v>
      </c>
      <c r="F147" s="4" t="s">
        <v>326</v>
      </c>
      <c r="G147" s="6">
        <v>2668</v>
      </c>
      <c r="H147" s="4" t="s">
        <v>324</v>
      </c>
    </row>
    <row r="148" spans="1:12" ht="24" customHeight="1" x14ac:dyDescent="0.25">
      <c r="A148" s="2">
        <v>4411</v>
      </c>
      <c r="B148" s="11" t="s">
        <v>7</v>
      </c>
      <c r="C148" s="11" t="s">
        <v>7</v>
      </c>
      <c r="D148" s="12" t="s">
        <v>7</v>
      </c>
      <c r="E148" s="4" t="s">
        <v>327</v>
      </c>
      <c r="F148" s="4" t="s">
        <v>328</v>
      </c>
      <c r="G148" s="6">
        <v>2668</v>
      </c>
      <c r="H148" s="4" t="s">
        <v>324</v>
      </c>
    </row>
    <row r="149" spans="1:12" ht="23.25" customHeight="1" x14ac:dyDescent="0.25">
      <c r="A149" s="2">
        <v>4411</v>
      </c>
      <c r="B149" s="11" t="s">
        <v>7</v>
      </c>
      <c r="C149" s="11" t="s">
        <v>7</v>
      </c>
      <c r="D149" s="12" t="s">
        <v>7</v>
      </c>
      <c r="E149" s="4" t="s">
        <v>329</v>
      </c>
      <c r="F149" s="4" t="s">
        <v>330</v>
      </c>
      <c r="G149" s="6">
        <v>2668</v>
      </c>
      <c r="H149" s="4" t="s">
        <v>324</v>
      </c>
    </row>
    <row r="150" spans="1:12" ht="24" customHeight="1" x14ac:dyDescent="0.25">
      <c r="A150" s="2">
        <v>4411</v>
      </c>
      <c r="B150" s="11" t="s">
        <v>7</v>
      </c>
      <c r="C150" s="11" t="s">
        <v>7</v>
      </c>
      <c r="D150" s="12" t="s">
        <v>7</v>
      </c>
      <c r="E150" s="4" t="s">
        <v>331</v>
      </c>
      <c r="F150" s="4" t="s">
        <v>332</v>
      </c>
      <c r="G150" s="6">
        <v>410</v>
      </c>
      <c r="H150" s="4" t="s">
        <v>333</v>
      </c>
    </row>
    <row r="151" spans="1:12" ht="21.75" customHeight="1" x14ac:dyDescent="0.25">
      <c r="A151" s="2">
        <v>4411</v>
      </c>
      <c r="B151" s="11" t="s">
        <v>7</v>
      </c>
      <c r="C151" s="11" t="s">
        <v>7</v>
      </c>
      <c r="D151" s="12" t="s">
        <v>7</v>
      </c>
      <c r="E151" s="4" t="s">
        <v>334</v>
      </c>
      <c r="F151" s="4" t="s">
        <v>335</v>
      </c>
      <c r="G151" s="6">
        <f>2*950</f>
        <v>1900</v>
      </c>
      <c r="H151" s="4" t="s">
        <v>116</v>
      </c>
    </row>
    <row r="152" spans="1:12" ht="24" customHeight="1" x14ac:dyDescent="0.25">
      <c r="A152" s="2">
        <v>4411</v>
      </c>
      <c r="B152" s="11" t="s">
        <v>7</v>
      </c>
      <c r="C152" s="11" t="s">
        <v>7</v>
      </c>
      <c r="D152" s="12" t="s">
        <v>7</v>
      </c>
      <c r="E152" s="4" t="s">
        <v>336</v>
      </c>
      <c r="F152" s="4" t="s">
        <v>337</v>
      </c>
      <c r="G152" s="6">
        <f>15*155.17+12*129.31+40*3+40*2+1*20</f>
        <v>4099.2699999999995</v>
      </c>
      <c r="H152" s="4" t="s">
        <v>338</v>
      </c>
    </row>
    <row r="153" spans="1:12" ht="22.5" customHeight="1" x14ac:dyDescent="0.25">
      <c r="A153" s="2">
        <v>4411</v>
      </c>
      <c r="B153" s="11" t="s">
        <v>7</v>
      </c>
      <c r="C153" s="11" t="s">
        <v>7</v>
      </c>
      <c r="D153" s="12" t="s">
        <v>7</v>
      </c>
      <c r="E153" s="4" t="s">
        <v>339</v>
      </c>
      <c r="F153" s="4" t="s">
        <v>340</v>
      </c>
      <c r="G153" s="6">
        <f>8*155.17+2*950</f>
        <v>3141.3599999999997</v>
      </c>
      <c r="H153" s="4" t="s">
        <v>341</v>
      </c>
    </row>
    <row r="154" spans="1:12" ht="22.5" customHeight="1" x14ac:dyDescent="0.25">
      <c r="A154" s="2">
        <v>4411</v>
      </c>
      <c r="B154" s="11" t="s">
        <v>7</v>
      </c>
      <c r="C154" s="11" t="s">
        <v>7</v>
      </c>
      <c r="D154" s="12" t="s">
        <v>7</v>
      </c>
      <c r="E154" s="4" t="s">
        <v>342</v>
      </c>
      <c r="F154" s="4" t="s">
        <v>343</v>
      </c>
      <c r="G154" s="6">
        <f>140*6+80*3.5+2*155.17+2*68.97+2*99.14</f>
        <v>1766.56</v>
      </c>
      <c r="H154" s="4" t="s">
        <v>344</v>
      </c>
    </row>
    <row r="155" spans="1:12" ht="23.25" customHeight="1" x14ac:dyDescent="0.25">
      <c r="A155" s="2">
        <v>4411</v>
      </c>
      <c r="B155" s="11" t="s">
        <v>7</v>
      </c>
      <c r="C155" s="11" t="s">
        <v>7</v>
      </c>
      <c r="D155" s="12" t="s">
        <v>7</v>
      </c>
      <c r="E155" s="4" t="s">
        <v>345</v>
      </c>
      <c r="F155" s="4" t="s">
        <v>347</v>
      </c>
      <c r="G155" s="6">
        <f>100*12.5+4*120.69+8*155.17</f>
        <v>2974.12</v>
      </c>
      <c r="H155" s="4" t="s">
        <v>346</v>
      </c>
    </row>
    <row r="156" spans="1:12" ht="24.75" customHeight="1" x14ac:dyDescent="0.25">
      <c r="A156" s="2">
        <v>4411</v>
      </c>
      <c r="B156" s="11" t="s">
        <v>7</v>
      </c>
      <c r="C156" s="11" t="s">
        <v>7</v>
      </c>
      <c r="D156" s="12" t="s">
        <v>7</v>
      </c>
      <c r="E156" s="4" t="s">
        <v>342</v>
      </c>
      <c r="F156" s="4" t="s">
        <v>343</v>
      </c>
      <c r="G156" s="6">
        <f>80*3.5+140*6+3*155.17+3*68.97+2*189.66</f>
        <v>2171.7400000000002</v>
      </c>
      <c r="H156" s="4" t="s">
        <v>348</v>
      </c>
    </row>
    <row r="157" spans="1:12" ht="22.5" customHeight="1" x14ac:dyDescent="0.25">
      <c r="A157" s="2">
        <v>4411</v>
      </c>
      <c r="B157" s="11" t="s">
        <v>7</v>
      </c>
      <c r="C157" s="11" t="s">
        <v>7</v>
      </c>
      <c r="D157" s="12" t="s">
        <v>7</v>
      </c>
      <c r="E157" s="4" t="s">
        <v>349</v>
      </c>
      <c r="F157" s="4" t="s">
        <v>350</v>
      </c>
      <c r="G157" s="6">
        <f>80*3.5+140*6+3*155.17+3*68.97+2*189.66</f>
        <v>2171.7400000000002</v>
      </c>
      <c r="H157" s="4" t="s">
        <v>351</v>
      </c>
    </row>
    <row r="158" spans="1:12" ht="24" customHeight="1" x14ac:dyDescent="0.25">
      <c r="A158" s="2">
        <v>4411</v>
      </c>
      <c r="B158" s="11" t="s">
        <v>7</v>
      </c>
      <c r="C158" s="11" t="s">
        <v>7</v>
      </c>
      <c r="D158" s="12" t="s">
        <v>7</v>
      </c>
      <c r="E158" s="4" t="s">
        <v>352</v>
      </c>
      <c r="F158" s="4" t="s">
        <v>354</v>
      </c>
      <c r="G158" s="6">
        <f>10*155.17+10*68.97+4*120.69+2*25</f>
        <v>2774.16</v>
      </c>
      <c r="H158" s="4" t="s">
        <v>353</v>
      </c>
    </row>
    <row r="159" spans="1:12" ht="21.75" customHeight="1" x14ac:dyDescent="0.25">
      <c r="A159" s="2">
        <v>4411</v>
      </c>
      <c r="B159" s="11" t="s">
        <v>7</v>
      </c>
      <c r="C159" s="11" t="s">
        <v>7</v>
      </c>
      <c r="D159" s="12" t="s">
        <v>7</v>
      </c>
      <c r="E159" s="4" t="s">
        <v>355</v>
      </c>
      <c r="F159" s="4" t="s">
        <v>356</v>
      </c>
      <c r="G159" s="6">
        <v>2171.7399999999998</v>
      </c>
      <c r="H159" s="4" t="s">
        <v>348</v>
      </c>
    </row>
    <row r="160" spans="1:12" ht="18.75" customHeight="1" x14ac:dyDescent="0.25">
      <c r="A160" s="2">
        <v>4411</v>
      </c>
      <c r="B160" s="11" t="s">
        <v>7</v>
      </c>
      <c r="C160" s="11" t="s">
        <v>7</v>
      </c>
      <c r="D160" s="12" t="s">
        <v>7</v>
      </c>
      <c r="E160" s="4" t="s">
        <v>357</v>
      </c>
      <c r="F160" s="4" t="s">
        <v>358</v>
      </c>
      <c r="G160" s="6">
        <f>3500+2100</f>
        <v>5600</v>
      </c>
      <c r="H160" s="4" t="s">
        <v>359</v>
      </c>
    </row>
    <row r="161" spans="1:8" ht="21.75" customHeight="1" x14ac:dyDescent="0.25">
      <c r="A161" s="2">
        <v>4411</v>
      </c>
      <c r="B161" s="11" t="s">
        <v>7</v>
      </c>
      <c r="C161" s="11" t="s">
        <v>7</v>
      </c>
      <c r="D161" s="12" t="s">
        <v>7</v>
      </c>
      <c r="E161" s="4" t="s">
        <v>360</v>
      </c>
      <c r="F161" s="4" t="s">
        <v>361</v>
      </c>
      <c r="G161" s="6">
        <f>2*589.21+1*387.93</f>
        <v>1566.3500000000001</v>
      </c>
      <c r="H161" s="4" t="s">
        <v>362</v>
      </c>
    </row>
    <row r="162" spans="1:8" ht="23.25" customHeight="1" x14ac:dyDescent="0.25">
      <c r="A162" s="2">
        <v>4411</v>
      </c>
      <c r="B162" s="11" t="s">
        <v>7</v>
      </c>
      <c r="C162" s="11" t="s">
        <v>7</v>
      </c>
      <c r="D162" s="12" t="s">
        <v>7</v>
      </c>
      <c r="E162" s="4" t="s">
        <v>363</v>
      </c>
      <c r="F162" s="4" t="s">
        <v>365</v>
      </c>
      <c r="G162" s="6">
        <v>586.21</v>
      </c>
      <c r="H162" s="4" t="s">
        <v>364</v>
      </c>
    </row>
    <row r="163" spans="1:8" ht="23.25" customHeight="1" x14ac:dyDescent="0.25">
      <c r="A163" s="2">
        <v>4411</v>
      </c>
      <c r="B163" s="11" t="s">
        <v>7</v>
      </c>
      <c r="C163" s="11" t="s">
        <v>7</v>
      </c>
      <c r="D163" s="12" t="s">
        <v>7</v>
      </c>
      <c r="E163" s="4" t="s">
        <v>366</v>
      </c>
      <c r="F163" s="4" t="s">
        <v>368</v>
      </c>
      <c r="G163" s="6" t="s">
        <v>387</v>
      </c>
      <c r="H163" s="4" t="s">
        <v>367</v>
      </c>
    </row>
    <row r="164" spans="1:8" ht="21" customHeight="1" x14ac:dyDescent="0.25">
      <c r="A164" s="2">
        <v>4411</v>
      </c>
      <c r="B164" s="11" t="s">
        <v>7</v>
      </c>
      <c r="C164" s="11" t="s">
        <v>7</v>
      </c>
      <c r="D164" s="12" t="s">
        <v>7</v>
      </c>
      <c r="E164" s="4" t="s">
        <v>369</v>
      </c>
      <c r="F164" s="4" t="s">
        <v>370</v>
      </c>
      <c r="G164" s="6">
        <v>1508.62</v>
      </c>
      <c r="H164" s="4" t="s">
        <v>371</v>
      </c>
    </row>
    <row r="165" spans="1:8" ht="21.75" customHeight="1" x14ac:dyDescent="0.25">
      <c r="A165" s="2">
        <v>4411</v>
      </c>
      <c r="B165" s="11" t="s">
        <v>7</v>
      </c>
      <c r="C165" s="11" t="s">
        <v>7</v>
      </c>
      <c r="D165" s="12" t="s">
        <v>7</v>
      </c>
      <c r="E165" s="4" t="s">
        <v>372</v>
      </c>
      <c r="F165" s="4" t="s">
        <v>373</v>
      </c>
      <c r="G165" s="6">
        <v>2171.7399999999998</v>
      </c>
      <c r="H165" s="4" t="s">
        <v>374</v>
      </c>
    </row>
    <row r="166" spans="1:8" ht="21.75" customHeight="1" x14ac:dyDescent="0.25">
      <c r="A166" s="2">
        <v>4411</v>
      </c>
      <c r="B166" s="11" t="s">
        <v>7</v>
      </c>
      <c r="C166" s="11" t="s">
        <v>7</v>
      </c>
      <c r="D166" s="12" t="s">
        <v>7</v>
      </c>
      <c r="E166" s="4" t="s">
        <v>375</v>
      </c>
      <c r="F166" s="4" t="s">
        <v>376</v>
      </c>
      <c r="G166" s="6">
        <v>3000</v>
      </c>
      <c r="H166" s="4" t="s">
        <v>377</v>
      </c>
    </row>
    <row r="167" spans="1:8" ht="21.75" customHeight="1" x14ac:dyDescent="0.25">
      <c r="A167" s="2">
        <v>4411</v>
      </c>
      <c r="B167" s="11" t="s">
        <v>7</v>
      </c>
      <c r="C167" s="11" t="s">
        <v>7</v>
      </c>
      <c r="D167" s="12" t="s">
        <v>7</v>
      </c>
      <c r="E167" s="4" t="s">
        <v>378</v>
      </c>
      <c r="F167" s="4" t="s">
        <v>379</v>
      </c>
      <c r="G167" s="6">
        <f>20*129.31</f>
        <v>2586.1999999999998</v>
      </c>
      <c r="H167" s="4" t="s">
        <v>380</v>
      </c>
    </row>
    <row r="168" spans="1:8" ht="25.5" customHeight="1" x14ac:dyDescent="0.25">
      <c r="A168" s="2">
        <v>4411</v>
      </c>
      <c r="B168" s="11" t="s">
        <v>7</v>
      </c>
      <c r="C168" s="11" t="s">
        <v>7</v>
      </c>
      <c r="D168" s="12" t="s">
        <v>7</v>
      </c>
      <c r="E168" s="4" t="s">
        <v>381</v>
      </c>
      <c r="F168" s="4" t="s">
        <v>382</v>
      </c>
      <c r="G168" s="6">
        <f>4*155.17+2*120.69</f>
        <v>862.06</v>
      </c>
      <c r="H168" s="4" t="s">
        <v>383</v>
      </c>
    </row>
    <row r="169" spans="1:8" ht="24.75" customHeight="1" x14ac:dyDescent="0.25">
      <c r="A169" s="2">
        <v>4411</v>
      </c>
      <c r="B169" s="11" t="s">
        <v>7</v>
      </c>
      <c r="C169" s="11" t="s">
        <v>7</v>
      </c>
      <c r="D169" s="12" t="s">
        <v>7</v>
      </c>
      <c r="E169" s="4" t="s">
        <v>384</v>
      </c>
      <c r="F169" s="4" t="s">
        <v>385</v>
      </c>
      <c r="G169" s="6">
        <f>20*155.17</f>
        <v>3103.3999999999996</v>
      </c>
      <c r="H169" s="4" t="s">
        <v>386</v>
      </c>
    </row>
    <row r="170" spans="1:8" ht="21" customHeight="1" x14ac:dyDescent="0.25">
      <c r="A170" s="2">
        <v>4411</v>
      </c>
      <c r="B170" s="11" t="s">
        <v>7</v>
      </c>
      <c r="C170" s="11" t="s">
        <v>7</v>
      </c>
      <c r="D170" s="12" t="s">
        <v>7</v>
      </c>
      <c r="E170" s="4" t="s">
        <v>388</v>
      </c>
      <c r="F170" s="4" t="s">
        <v>389</v>
      </c>
      <c r="G170" s="6">
        <v>2200</v>
      </c>
      <c r="H170" s="4" t="s">
        <v>390</v>
      </c>
    </row>
    <row r="171" spans="1:8" ht="22.5" customHeight="1" x14ac:dyDescent="0.25">
      <c r="A171" s="2">
        <v>4411</v>
      </c>
      <c r="B171" s="11" t="s">
        <v>7</v>
      </c>
      <c r="C171" s="11" t="s">
        <v>7</v>
      </c>
      <c r="D171" s="12" t="s">
        <v>7</v>
      </c>
      <c r="E171" s="4" t="s">
        <v>391</v>
      </c>
      <c r="F171" s="4" t="s">
        <v>392</v>
      </c>
      <c r="G171" s="6">
        <f>2*1200</f>
        <v>2400</v>
      </c>
      <c r="H171" s="4" t="s">
        <v>116</v>
      </c>
    </row>
    <row r="172" spans="1:8" ht="23.25" customHeight="1" x14ac:dyDescent="0.25">
      <c r="A172" s="2">
        <v>4411</v>
      </c>
      <c r="B172" s="11" t="s">
        <v>7</v>
      </c>
      <c r="C172" s="11" t="s">
        <v>7</v>
      </c>
      <c r="D172" s="12" t="s">
        <v>7</v>
      </c>
      <c r="E172" s="4" t="s">
        <v>393</v>
      </c>
      <c r="F172" s="4" t="s">
        <v>394</v>
      </c>
      <c r="G172" s="6">
        <v>1200</v>
      </c>
      <c r="H172" s="4" t="s">
        <v>395</v>
      </c>
    </row>
    <row r="173" spans="1:8" ht="24.75" customHeight="1" x14ac:dyDescent="0.25">
      <c r="A173" s="2">
        <v>4411</v>
      </c>
      <c r="B173" s="11" t="s">
        <v>7</v>
      </c>
      <c r="C173" s="11" t="s">
        <v>7</v>
      </c>
      <c r="D173" s="12" t="s">
        <v>7</v>
      </c>
      <c r="E173" s="4" t="s">
        <v>396</v>
      </c>
      <c r="F173" s="4" t="s">
        <v>397</v>
      </c>
      <c r="G173" s="6">
        <v>540</v>
      </c>
      <c r="H173" s="4" t="s">
        <v>398</v>
      </c>
    </row>
    <row r="174" spans="1:8" ht="24" customHeight="1" x14ac:dyDescent="0.25">
      <c r="A174" s="2">
        <v>4411</v>
      </c>
      <c r="B174" s="11" t="s">
        <v>7</v>
      </c>
      <c r="C174" s="11" t="s">
        <v>7</v>
      </c>
      <c r="D174" s="12" t="s">
        <v>7</v>
      </c>
      <c r="E174" s="4" t="s">
        <v>399</v>
      </c>
      <c r="F174" s="4" t="s">
        <v>400</v>
      </c>
      <c r="G174" s="6">
        <f>2*1135</f>
        <v>2270</v>
      </c>
      <c r="H174" s="4" t="s">
        <v>116</v>
      </c>
    </row>
    <row r="175" spans="1:8" ht="24.75" customHeight="1" x14ac:dyDescent="0.25">
      <c r="A175" s="2">
        <v>4411</v>
      </c>
      <c r="B175" s="11" t="s">
        <v>7</v>
      </c>
      <c r="C175" s="11" t="s">
        <v>7</v>
      </c>
      <c r="D175" s="12" t="s">
        <v>7</v>
      </c>
      <c r="E175" s="4" t="s">
        <v>401</v>
      </c>
      <c r="F175" s="4" t="s">
        <v>402</v>
      </c>
      <c r="G175" s="6">
        <f>2*1135</f>
        <v>2270</v>
      </c>
      <c r="H175" s="4" t="s">
        <v>116</v>
      </c>
    </row>
    <row r="176" spans="1:8" ht="23.25" customHeight="1" x14ac:dyDescent="0.25">
      <c r="A176" s="2">
        <v>4411</v>
      </c>
      <c r="B176" s="11" t="s">
        <v>7</v>
      </c>
      <c r="C176" s="11" t="s">
        <v>7</v>
      </c>
      <c r="D176" s="12" t="s">
        <v>7</v>
      </c>
      <c r="E176" s="4" t="s">
        <v>403</v>
      </c>
      <c r="F176" s="4" t="s">
        <v>404</v>
      </c>
      <c r="G176" s="6">
        <v>2270</v>
      </c>
      <c r="H176" s="4" t="s">
        <v>116</v>
      </c>
    </row>
    <row r="177" spans="1:8" ht="24" customHeight="1" x14ac:dyDescent="0.25">
      <c r="A177" s="2">
        <v>4411</v>
      </c>
      <c r="B177" s="11" t="s">
        <v>7</v>
      </c>
      <c r="C177" s="11" t="s">
        <v>7</v>
      </c>
      <c r="D177" s="12" t="s">
        <v>7</v>
      </c>
      <c r="E177" s="4" t="s">
        <v>405</v>
      </c>
      <c r="F177" s="4" t="s">
        <v>406</v>
      </c>
      <c r="G177" s="6">
        <f>2*1135</f>
        <v>2270</v>
      </c>
      <c r="H177" s="4" t="s">
        <v>116</v>
      </c>
    </row>
    <row r="178" spans="1:8" ht="21.75" customHeight="1" x14ac:dyDescent="0.25">
      <c r="A178" s="2">
        <v>4411</v>
      </c>
      <c r="B178" s="11" t="s">
        <v>7</v>
      </c>
      <c r="C178" s="11" t="s">
        <v>7</v>
      </c>
      <c r="D178" s="12" t="s">
        <v>7</v>
      </c>
      <c r="E178" s="4" t="s">
        <v>407</v>
      </c>
      <c r="F178" s="4" t="s">
        <v>408</v>
      </c>
      <c r="G178" s="6">
        <v>2270</v>
      </c>
      <c r="H178" s="4" t="s">
        <v>116</v>
      </c>
    </row>
    <row r="179" spans="1:8" ht="23.25" customHeight="1" x14ac:dyDescent="0.25">
      <c r="A179" s="2">
        <v>4411</v>
      </c>
      <c r="B179" s="11" t="s">
        <v>7</v>
      </c>
      <c r="C179" s="11" t="s">
        <v>7</v>
      </c>
      <c r="D179" s="12" t="s">
        <v>7</v>
      </c>
      <c r="E179" s="4" t="s">
        <v>409</v>
      </c>
      <c r="F179" s="4" t="s">
        <v>411</v>
      </c>
      <c r="G179" s="6">
        <f>5*346</f>
        <v>1730</v>
      </c>
      <c r="H179" s="4" t="s">
        <v>410</v>
      </c>
    </row>
    <row r="180" spans="1:8" ht="24" customHeight="1" x14ac:dyDescent="0.25">
      <c r="A180" s="2">
        <v>4411</v>
      </c>
      <c r="B180" s="11" t="s">
        <v>7</v>
      </c>
      <c r="C180" s="11" t="s">
        <v>7</v>
      </c>
      <c r="D180" s="12" t="s">
        <v>7</v>
      </c>
      <c r="E180" s="4" t="s">
        <v>206</v>
      </c>
      <c r="F180" s="4" t="s">
        <v>207</v>
      </c>
      <c r="G180" s="6">
        <f>5*346</f>
        <v>1730</v>
      </c>
      <c r="H180" s="4" t="s">
        <v>95</v>
      </c>
    </row>
    <row r="181" spans="1:8" ht="21.75" customHeight="1" x14ac:dyDescent="0.25">
      <c r="A181" s="2">
        <v>4411</v>
      </c>
      <c r="B181" s="11" t="s">
        <v>7</v>
      </c>
      <c r="C181" s="11" t="s">
        <v>7</v>
      </c>
      <c r="D181" s="12" t="s">
        <v>7</v>
      </c>
      <c r="E181" s="4" t="s">
        <v>412</v>
      </c>
      <c r="F181" s="4" t="s">
        <v>413</v>
      </c>
      <c r="G181" s="6">
        <v>1730</v>
      </c>
      <c r="H181" s="4" t="s">
        <v>95</v>
      </c>
    </row>
    <row r="182" spans="1:8" ht="21.75" customHeight="1" x14ac:dyDescent="0.25">
      <c r="A182" s="2">
        <v>4411</v>
      </c>
      <c r="B182" s="11" t="s">
        <v>7</v>
      </c>
      <c r="C182" s="11" t="s">
        <v>7</v>
      </c>
      <c r="D182" s="12" t="s">
        <v>7</v>
      </c>
      <c r="E182" s="4" t="s">
        <v>414</v>
      </c>
      <c r="F182" s="4" t="s">
        <v>415</v>
      </c>
      <c r="G182" s="6">
        <v>1730</v>
      </c>
      <c r="H182" s="4" t="s">
        <v>95</v>
      </c>
    </row>
    <row r="183" spans="1:8" ht="24.75" customHeight="1" x14ac:dyDescent="0.25">
      <c r="A183" s="2">
        <v>4411</v>
      </c>
      <c r="B183" s="11" t="s">
        <v>7</v>
      </c>
      <c r="C183" s="11" t="s">
        <v>7</v>
      </c>
      <c r="D183" s="12" t="s">
        <v>7</v>
      </c>
      <c r="E183" s="4" t="s">
        <v>416</v>
      </c>
      <c r="F183" s="4" t="s">
        <v>418</v>
      </c>
      <c r="G183" s="6">
        <v>2150</v>
      </c>
      <c r="H183" s="4" t="s">
        <v>417</v>
      </c>
    </row>
    <row r="184" spans="1:8" ht="21" customHeight="1" x14ac:dyDescent="0.25">
      <c r="A184" s="2">
        <v>4411</v>
      </c>
      <c r="B184" s="11" t="s">
        <v>7</v>
      </c>
      <c r="C184" s="11" t="s">
        <v>7</v>
      </c>
      <c r="D184" s="12" t="s">
        <v>7</v>
      </c>
      <c r="E184" s="4" t="s">
        <v>419</v>
      </c>
      <c r="F184" s="4" t="s">
        <v>421</v>
      </c>
      <c r="G184" s="6">
        <v>1320</v>
      </c>
      <c r="H184" s="4" t="s">
        <v>420</v>
      </c>
    </row>
    <row r="185" spans="1:8" ht="23.25" customHeight="1" x14ac:dyDescent="0.25">
      <c r="A185" s="2">
        <v>4411</v>
      </c>
      <c r="B185" s="11" t="s">
        <v>7</v>
      </c>
      <c r="C185" s="11" t="s">
        <v>7</v>
      </c>
      <c r="D185" s="12" t="s">
        <v>7</v>
      </c>
      <c r="E185" s="4" t="s">
        <v>422</v>
      </c>
      <c r="F185" s="4" t="s">
        <v>424</v>
      </c>
      <c r="G185" s="6">
        <v>1320</v>
      </c>
      <c r="H185" s="4" t="s">
        <v>423</v>
      </c>
    </row>
    <row r="186" spans="1:8" ht="24" customHeight="1" x14ac:dyDescent="0.25">
      <c r="A186" s="2">
        <v>4411</v>
      </c>
      <c r="B186" s="11" t="s">
        <v>7</v>
      </c>
      <c r="C186" s="11" t="s">
        <v>7</v>
      </c>
      <c r="D186" s="12" t="s">
        <v>7</v>
      </c>
      <c r="E186" s="4" t="s">
        <v>425</v>
      </c>
      <c r="F186" s="4" t="s">
        <v>427</v>
      </c>
      <c r="G186" s="6">
        <v>1115</v>
      </c>
      <c r="H186" s="4" t="s">
        <v>426</v>
      </c>
    </row>
    <row r="187" spans="1:8" ht="21.75" customHeight="1" x14ac:dyDescent="0.25">
      <c r="A187" s="2">
        <v>4411</v>
      </c>
      <c r="B187" s="11" t="s">
        <v>7</v>
      </c>
      <c r="C187" s="11" t="s">
        <v>7</v>
      </c>
      <c r="D187" s="12" t="s">
        <v>7</v>
      </c>
      <c r="E187" s="4" t="s">
        <v>428</v>
      </c>
      <c r="F187" s="4" t="s">
        <v>429</v>
      </c>
      <c r="G187" s="6">
        <f>3*650</f>
        <v>1950</v>
      </c>
      <c r="H187" s="4" t="s">
        <v>367</v>
      </c>
    </row>
    <row r="188" spans="1:8" ht="24" customHeight="1" x14ac:dyDescent="0.25">
      <c r="A188" s="2">
        <v>4411</v>
      </c>
      <c r="B188" s="11" t="s">
        <v>7</v>
      </c>
      <c r="C188" s="11" t="s">
        <v>7</v>
      </c>
      <c r="D188" s="12" t="s">
        <v>7</v>
      </c>
      <c r="E188" s="4" t="s">
        <v>430</v>
      </c>
      <c r="F188" s="4" t="s">
        <v>432</v>
      </c>
      <c r="G188" s="6">
        <f>2*650</f>
        <v>1300</v>
      </c>
      <c r="H188" s="4" t="s">
        <v>431</v>
      </c>
    </row>
    <row r="189" spans="1:8" ht="24" customHeight="1" x14ac:dyDescent="0.25">
      <c r="A189" s="2">
        <v>4411</v>
      </c>
      <c r="B189" s="11" t="s">
        <v>7</v>
      </c>
      <c r="C189" s="11" t="s">
        <v>7</v>
      </c>
      <c r="D189" s="12" t="s">
        <v>7</v>
      </c>
      <c r="E189" s="5" t="s">
        <v>433</v>
      </c>
      <c r="F189" s="5" t="s">
        <v>435</v>
      </c>
      <c r="G189" s="6">
        <f>3*460+2*650</f>
        <v>2680</v>
      </c>
      <c r="H189" s="5" t="s">
        <v>434</v>
      </c>
    </row>
    <row r="190" spans="1:8" ht="24.75" customHeight="1" x14ac:dyDescent="0.25">
      <c r="A190" s="2">
        <v>4411</v>
      </c>
      <c r="B190" s="11" t="s">
        <v>7</v>
      </c>
      <c r="C190" s="11" t="s">
        <v>7</v>
      </c>
      <c r="D190" s="12" t="s">
        <v>7</v>
      </c>
      <c r="E190" s="5" t="s">
        <v>436</v>
      </c>
      <c r="F190" s="5" t="s">
        <v>438</v>
      </c>
      <c r="G190" s="6">
        <f>2*460</f>
        <v>920</v>
      </c>
      <c r="H190" s="5" t="s">
        <v>437</v>
      </c>
    </row>
    <row r="191" spans="1:8" ht="23.25" customHeight="1" x14ac:dyDescent="0.25">
      <c r="A191" s="2">
        <v>4411</v>
      </c>
      <c r="B191" s="11" t="s">
        <v>7</v>
      </c>
      <c r="C191" s="11" t="s">
        <v>7</v>
      </c>
      <c r="D191" s="12" t="s">
        <v>7</v>
      </c>
      <c r="E191" s="5" t="s">
        <v>439</v>
      </c>
      <c r="F191" s="5" t="s">
        <v>441</v>
      </c>
      <c r="G191" s="6">
        <f>920</f>
        <v>920</v>
      </c>
      <c r="H191" s="5" t="s">
        <v>440</v>
      </c>
    </row>
    <row r="192" spans="1:8" ht="24" customHeight="1" x14ac:dyDescent="0.25">
      <c r="A192" s="2">
        <v>4411</v>
      </c>
      <c r="B192" s="11" t="s">
        <v>7</v>
      </c>
      <c r="C192" s="11" t="s">
        <v>7</v>
      </c>
      <c r="D192" s="12" t="s">
        <v>7</v>
      </c>
      <c r="E192" s="4" t="s">
        <v>442</v>
      </c>
      <c r="F192" s="4" t="s">
        <v>443</v>
      </c>
      <c r="G192" s="6">
        <v>435</v>
      </c>
      <c r="H192" s="4" t="s">
        <v>298</v>
      </c>
    </row>
    <row r="193" spans="1:8" ht="23.25" customHeight="1" x14ac:dyDescent="0.25">
      <c r="A193" s="2">
        <v>4411</v>
      </c>
      <c r="B193" s="11" t="s">
        <v>7</v>
      </c>
      <c r="C193" s="11" t="s">
        <v>7</v>
      </c>
      <c r="D193" s="12" t="s">
        <v>7</v>
      </c>
      <c r="E193" s="4" t="s">
        <v>444</v>
      </c>
      <c r="F193" s="4" t="s">
        <v>446</v>
      </c>
      <c r="G193" s="6">
        <v>480</v>
      </c>
      <c r="H193" s="4" t="s">
        <v>445</v>
      </c>
    </row>
    <row r="194" spans="1:8" ht="22.5" customHeight="1" x14ac:dyDescent="0.25">
      <c r="A194" s="2">
        <v>4411</v>
      </c>
      <c r="B194" s="11" t="s">
        <v>7</v>
      </c>
      <c r="C194" s="11" t="s">
        <v>7</v>
      </c>
      <c r="D194" s="12" t="s">
        <v>7</v>
      </c>
      <c r="E194" s="4" t="s">
        <v>447</v>
      </c>
      <c r="F194" s="4" t="s">
        <v>448</v>
      </c>
      <c r="G194" s="6">
        <f>5*345</f>
        <v>1725</v>
      </c>
      <c r="H194" s="4" t="s">
        <v>410</v>
      </c>
    </row>
    <row r="195" spans="1:8" ht="23.25" customHeight="1" x14ac:dyDescent="0.25">
      <c r="A195" s="2">
        <v>4411</v>
      </c>
      <c r="B195" s="11" t="s">
        <v>7</v>
      </c>
      <c r="C195" s="11" t="s">
        <v>7</v>
      </c>
      <c r="D195" s="12" t="s">
        <v>7</v>
      </c>
      <c r="E195" s="4" t="s">
        <v>449</v>
      </c>
      <c r="F195" s="4" t="s">
        <v>450</v>
      </c>
      <c r="G195" s="6">
        <v>1100</v>
      </c>
      <c r="H195" s="4" t="s">
        <v>451</v>
      </c>
    </row>
    <row r="196" spans="1:8" ht="23.25" customHeight="1" x14ac:dyDescent="0.25">
      <c r="A196" s="2">
        <v>4411</v>
      </c>
      <c r="B196" s="11" t="s">
        <v>7</v>
      </c>
      <c r="C196" s="11" t="s">
        <v>7</v>
      </c>
      <c r="D196" s="12" t="s">
        <v>7</v>
      </c>
      <c r="E196" s="4" t="s">
        <v>452</v>
      </c>
      <c r="F196" s="4" t="s">
        <v>454</v>
      </c>
      <c r="G196" s="6">
        <f>3*550</f>
        <v>1650</v>
      </c>
      <c r="H196" s="4" t="s">
        <v>453</v>
      </c>
    </row>
    <row r="197" spans="1:8" ht="18" customHeight="1" x14ac:dyDescent="0.25">
      <c r="A197" s="2">
        <v>4411</v>
      </c>
      <c r="B197" s="11" t="s">
        <v>7</v>
      </c>
      <c r="C197" s="11" t="s">
        <v>7</v>
      </c>
      <c r="D197" s="12" t="s">
        <v>7</v>
      </c>
      <c r="E197" s="4" t="s">
        <v>455</v>
      </c>
      <c r="F197" s="4" t="s">
        <v>457</v>
      </c>
      <c r="G197" s="6">
        <v>1950</v>
      </c>
      <c r="H197" s="4" t="s">
        <v>456</v>
      </c>
    </row>
    <row r="198" spans="1:8" ht="18.75" customHeight="1" x14ac:dyDescent="0.25">
      <c r="A198" s="2">
        <v>4411</v>
      </c>
      <c r="B198" s="11" t="s">
        <v>7</v>
      </c>
      <c r="C198" s="11" t="s">
        <v>7</v>
      </c>
      <c r="D198" s="12" t="s">
        <v>7</v>
      </c>
      <c r="E198" s="4" t="s">
        <v>458</v>
      </c>
      <c r="F198" s="4" t="s">
        <v>460</v>
      </c>
      <c r="G198" s="6">
        <f>20*175+2900</f>
        <v>6400</v>
      </c>
      <c r="H198" s="4" t="s">
        <v>459</v>
      </c>
    </row>
    <row r="199" spans="1:8" ht="25.5" customHeight="1" x14ac:dyDescent="0.25">
      <c r="A199" s="2">
        <v>4411</v>
      </c>
      <c r="B199" s="11" t="s">
        <v>7</v>
      </c>
      <c r="C199" s="11" t="s">
        <v>7</v>
      </c>
      <c r="D199" s="12" t="s">
        <v>7</v>
      </c>
      <c r="E199" s="4" t="s">
        <v>461</v>
      </c>
      <c r="F199" s="4" t="s">
        <v>462</v>
      </c>
      <c r="G199" s="6">
        <f>10*175</f>
        <v>1750</v>
      </c>
      <c r="H199" s="4" t="s">
        <v>288</v>
      </c>
    </row>
    <row r="200" spans="1:8" ht="24" customHeight="1" x14ac:dyDescent="0.25">
      <c r="A200" s="2">
        <v>4411</v>
      </c>
      <c r="B200" s="11" t="s">
        <v>7</v>
      </c>
      <c r="C200" s="11" t="s">
        <v>7</v>
      </c>
      <c r="D200" s="12" t="s">
        <v>7</v>
      </c>
      <c r="E200" s="4" t="s">
        <v>463</v>
      </c>
      <c r="F200" s="4" t="s">
        <v>465</v>
      </c>
      <c r="G200" s="6">
        <f>200*12.5</f>
        <v>2500</v>
      </c>
      <c r="H200" s="4" t="s">
        <v>464</v>
      </c>
    </row>
    <row r="201" spans="1:8" ht="22.5" customHeight="1" x14ac:dyDescent="0.25">
      <c r="A201" s="2">
        <v>4411</v>
      </c>
      <c r="B201" s="11" t="s">
        <v>7</v>
      </c>
      <c r="C201" s="11" t="s">
        <v>7</v>
      </c>
      <c r="D201" s="12" t="s">
        <v>7</v>
      </c>
      <c r="E201" s="4" t="s">
        <v>466</v>
      </c>
      <c r="F201" s="4" t="s">
        <v>467</v>
      </c>
      <c r="G201" s="6">
        <f>5*175+8*140+7*12.5</f>
        <v>2082.5</v>
      </c>
      <c r="H201" s="4" t="s">
        <v>468</v>
      </c>
    </row>
    <row r="202" spans="1:8" ht="23.25" customHeight="1" x14ac:dyDescent="0.25">
      <c r="A202" s="2">
        <v>4411</v>
      </c>
      <c r="B202" s="11" t="s">
        <v>7</v>
      </c>
      <c r="C202" s="11" t="s">
        <v>7</v>
      </c>
      <c r="D202" s="12" t="s">
        <v>7</v>
      </c>
      <c r="E202" s="4" t="s">
        <v>469</v>
      </c>
      <c r="F202" s="4" t="s">
        <v>470</v>
      </c>
      <c r="G202" s="6">
        <v>457</v>
      </c>
      <c r="H202" s="4" t="s">
        <v>333</v>
      </c>
    </row>
    <row r="203" spans="1:8" ht="21.75" customHeight="1" x14ac:dyDescent="0.25">
      <c r="A203" s="2">
        <v>4411</v>
      </c>
      <c r="B203" s="11" t="s">
        <v>7</v>
      </c>
      <c r="C203" s="11" t="s">
        <v>7</v>
      </c>
      <c r="D203" s="12" t="s">
        <v>7</v>
      </c>
      <c r="E203" s="4" t="s">
        <v>471</v>
      </c>
      <c r="F203" s="4" t="s">
        <v>472</v>
      </c>
      <c r="G203" s="6">
        <v>462</v>
      </c>
      <c r="H203" s="4" t="s">
        <v>473</v>
      </c>
    </row>
    <row r="204" spans="1:8" ht="24" customHeight="1" x14ac:dyDescent="0.25">
      <c r="A204" s="2">
        <v>4411</v>
      </c>
      <c r="B204" s="11" t="s">
        <v>7</v>
      </c>
      <c r="C204" s="11" t="s">
        <v>7</v>
      </c>
      <c r="D204" s="12" t="s">
        <v>7</v>
      </c>
      <c r="E204" s="4" t="s">
        <v>474</v>
      </c>
      <c r="F204" s="4" t="s">
        <v>475</v>
      </c>
      <c r="G204" s="6">
        <v>361</v>
      </c>
      <c r="H204" s="4" t="s">
        <v>333</v>
      </c>
    </row>
    <row r="205" spans="1:8" ht="23.25" customHeight="1" x14ac:dyDescent="0.25">
      <c r="A205" s="2">
        <v>4411</v>
      </c>
      <c r="B205" s="11" t="s">
        <v>7</v>
      </c>
      <c r="C205" s="11" t="s">
        <v>7</v>
      </c>
      <c r="D205" s="12" t="s">
        <v>7</v>
      </c>
      <c r="E205" s="4" t="s">
        <v>476</v>
      </c>
      <c r="F205" s="4" t="s">
        <v>477</v>
      </c>
      <c r="G205" s="6">
        <v>1602</v>
      </c>
      <c r="H205" s="4" t="s">
        <v>333</v>
      </c>
    </row>
    <row r="206" spans="1:8" ht="21.75" customHeight="1" x14ac:dyDescent="0.25">
      <c r="A206" s="2">
        <v>4411</v>
      </c>
      <c r="B206" s="11" t="s">
        <v>7</v>
      </c>
      <c r="C206" s="11" t="s">
        <v>7</v>
      </c>
      <c r="D206" s="12" t="s">
        <v>7</v>
      </c>
      <c r="E206" s="4" t="s">
        <v>478</v>
      </c>
      <c r="F206" s="4" t="s">
        <v>479</v>
      </c>
      <c r="G206" s="6">
        <v>507.2</v>
      </c>
      <c r="H206" s="4" t="s">
        <v>480</v>
      </c>
    </row>
    <row r="207" spans="1:8" ht="23.25" customHeight="1" x14ac:dyDescent="0.25">
      <c r="A207" s="2">
        <v>4411</v>
      </c>
      <c r="B207" s="11" t="s">
        <v>7</v>
      </c>
      <c r="C207" s="11" t="s">
        <v>7</v>
      </c>
      <c r="D207" s="12" t="s">
        <v>7</v>
      </c>
      <c r="E207" s="4" t="s">
        <v>481</v>
      </c>
      <c r="F207" s="4" t="s">
        <v>482</v>
      </c>
      <c r="G207" s="6">
        <v>505</v>
      </c>
      <c r="H207" s="4" t="s">
        <v>483</v>
      </c>
    </row>
    <row r="208" spans="1:8" ht="23.25" customHeight="1" x14ac:dyDescent="0.25">
      <c r="A208" s="2">
        <v>4411</v>
      </c>
      <c r="B208" s="11" t="s">
        <v>7</v>
      </c>
      <c r="C208" s="11" t="s">
        <v>7</v>
      </c>
      <c r="D208" s="12" t="s">
        <v>7</v>
      </c>
      <c r="E208" s="4" t="s">
        <v>484</v>
      </c>
      <c r="F208" s="4" t="s">
        <v>485</v>
      </c>
      <c r="G208" s="6">
        <v>471</v>
      </c>
      <c r="H208" s="4" t="s">
        <v>333</v>
      </c>
    </row>
    <row r="209" spans="1:8" ht="21.75" customHeight="1" x14ac:dyDescent="0.25">
      <c r="A209" s="2">
        <v>4411</v>
      </c>
      <c r="B209" s="11" t="s">
        <v>7</v>
      </c>
      <c r="C209" s="11" t="s">
        <v>7</v>
      </c>
      <c r="D209" s="12" t="s">
        <v>7</v>
      </c>
      <c r="E209" s="4" t="s">
        <v>486</v>
      </c>
      <c r="F209" s="4" t="s">
        <v>487</v>
      </c>
      <c r="G209" s="6">
        <f>10*145</f>
        <v>1450</v>
      </c>
      <c r="H209" s="4" t="s">
        <v>488</v>
      </c>
    </row>
    <row r="210" spans="1:8" ht="22.5" customHeight="1" x14ac:dyDescent="0.25">
      <c r="A210" s="2">
        <v>4411</v>
      </c>
      <c r="B210" s="11" t="s">
        <v>7</v>
      </c>
      <c r="C210" s="11" t="s">
        <v>7</v>
      </c>
      <c r="D210" s="12" t="s">
        <v>7</v>
      </c>
      <c r="E210" s="4" t="s">
        <v>489</v>
      </c>
      <c r="F210" s="4" t="s">
        <v>490</v>
      </c>
      <c r="G210" s="6">
        <v>1100</v>
      </c>
      <c r="H210" s="4" t="s">
        <v>423</v>
      </c>
    </row>
    <row r="211" spans="1:8" ht="24.75" customHeight="1" x14ac:dyDescent="0.25">
      <c r="A211" s="2">
        <v>4411</v>
      </c>
      <c r="B211" s="11" t="s">
        <v>7</v>
      </c>
      <c r="C211" s="11" t="s">
        <v>7</v>
      </c>
      <c r="D211" s="12" t="s">
        <v>7</v>
      </c>
      <c r="E211" s="4" t="s">
        <v>486</v>
      </c>
      <c r="F211" s="4" t="s">
        <v>487</v>
      </c>
      <c r="G211" s="6">
        <v>600</v>
      </c>
      <c r="H211" s="4" t="s">
        <v>491</v>
      </c>
    </row>
    <row r="212" spans="1:8" ht="25.5" customHeight="1" x14ac:dyDescent="0.25">
      <c r="A212" s="2">
        <v>4411</v>
      </c>
      <c r="B212" s="11" t="s">
        <v>7</v>
      </c>
      <c r="C212" s="11" t="s">
        <v>7</v>
      </c>
      <c r="D212" s="12" t="s">
        <v>7</v>
      </c>
      <c r="E212" s="4" t="s">
        <v>492</v>
      </c>
      <c r="F212" s="4" t="s">
        <v>493</v>
      </c>
      <c r="G212" s="6">
        <f>7*172</f>
        <v>1204</v>
      </c>
      <c r="H212" s="4" t="s">
        <v>494</v>
      </c>
    </row>
    <row r="213" spans="1:8" ht="23.25" customHeight="1" x14ac:dyDescent="0.25">
      <c r="A213" s="2">
        <v>4411</v>
      </c>
      <c r="B213" s="11" t="s">
        <v>7</v>
      </c>
      <c r="C213" s="11" t="s">
        <v>7</v>
      </c>
      <c r="D213" s="12" t="s">
        <v>7</v>
      </c>
      <c r="E213" s="4" t="s">
        <v>495</v>
      </c>
      <c r="F213" s="4" t="s">
        <v>496</v>
      </c>
      <c r="G213" s="6">
        <f>8*172+4*450</f>
        <v>3176</v>
      </c>
      <c r="H213" s="4" t="s">
        <v>497</v>
      </c>
    </row>
    <row r="214" spans="1:8" ht="21.75" customHeight="1" x14ac:dyDescent="0.25">
      <c r="A214" s="2">
        <v>4411</v>
      </c>
      <c r="B214" s="11" t="s">
        <v>7</v>
      </c>
      <c r="C214" s="11" t="s">
        <v>7</v>
      </c>
      <c r="D214" s="12" t="s">
        <v>7</v>
      </c>
      <c r="E214" s="4" t="s">
        <v>498</v>
      </c>
      <c r="F214" s="4" t="s">
        <v>500</v>
      </c>
      <c r="G214" s="6">
        <f>7*450</f>
        <v>3150</v>
      </c>
      <c r="H214" s="4" t="s">
        <v>499</v>
      </c>
    </row>
    <row r="215" spans="1:8" ht="21.75" customHeight="1" x14ac:dyDescent="0.25">
      <c r="A215" s="2">
        <v>4411</v>
      </c>
      <c r="B215" s="11" t="s">
        <v>7</v>
      </c>
      <c r="C215" s="11" t="s">
        <v>7</v>
      </c>
      <c r="D215" s="12" t="s">
        <v>7</v>
      </c>
      <c r="E215" s="4" t="s">
        <v>501</v>
      </c>
      <c r="F215" s="4" t="s">
        <v>502</v>
      </c>
      <c r="G215" s="6">
        <f>7*450</f>
        <v>3150</v>
      </c>
      <c r="H215" s="4" t="s">
        <v>499</v>
      </c>
    </row>
    <row r="216" spans="1:8" ht="24" customHeight="1" x14ac:dyDescent="0.25">
      <c r="A216" s="2">
        <v>4411</v>
      </c>
      <c r="B216" s="11" t="s">
        <v>7</v>
      </c>
      <c r="C216" s="11" t="s">
        <v>7</v>
      </c>
      <c r="D216" s="12" t="s">
        <v>7</v>
      </c>
      <c r="E216" s="4" t="s">
        <v>75</v>
      </c>
      <c r="F216" s="4" t="s">
        <v>76</v>
      </c>
      <c r="G216" s="6">
        <v>800</v>
      </c>
      <c r="H216" s="4" t="s">
        <v>46</v>
      </c>
    </row>
    <row r="217" spans="1:8" ht="22.5" customHeight="1" x14ac:dyDescent="0.25">
      <c r="A217" s="2">
        <v>4411</v>
      </c>
      <c r="B217" s="11" t="s">
        <v>7</v>
      </c>
      <c r="C217" s="11" t="s">
        <v>7</v>
      </c>
      <c r="D217" s="12" t="s">
        <v>7</v>
      </c>
      <c r="E217" s="4" t="s">
        <v>503</v>
      </c>
      <c r="F217" s="4" t="s">
        <v>504</v>
      </c>
      <c r="G217" s="6">
        <v>750</v>
      </c>
      <c r="H217" s="4" t="s">
        <v>46</v>
      </c>
    </row>
    <row r="218" spans="1:8" ht="20.25" customHeight="1" x14ac:dyDescent="0.25">
      <c r="A218" s="2">
        <v>4411</v>
      </c>
      <c r="B218" s="11" t="s">
        <v>7</v>
      </c>
      <c r="C218" s="11" t="s">
        <v>7</v>
      </c>
      <c r="D218" s="12" t="s">
        <v>7</v>
      </c>
      <c r="E218" s="4" t="s">
        <v>505</v>
      </c>
      <c r="F218" s="4" t="s">
        <v>506</v>
      </c>
      <c r="G218" s="6">
        <v>3000</v>
      </c>
      <c r="H218" s="4" t="s">
        <v>211</v>
      </c>
    </row>
    <row r="219" spans="1:8" ht="24" customHeight="1" x14ac:dyDescent="0.25">
      <c r="A219" s="2">
        <v>4411</v>
      </c>
      <c r="B219" s="11" t="s">
        <v>7</v>
      </c>
      <c r="C219" s="11" t="s">
        <v>7</v>
      </c>
      <c r="D219" s="12" t="s">
        <v>7</v>
      </c>
      <c r="E219" s="4" t="s">
        <v>507</v>
      </c>
      <c r="F219" s="4" t="s">
        <v>508</v>
      </c>
      <c r="G219" s="6">
        <v>2668</v>
      </c>
      <c r="H219" s="4" t="s">
        <v>324</v>
      </c>
    </row>
    <row r="220" spans="1:8" ht="24" customHeight="1" x14ac:dyDescent="0.25">
      <c r="A220" s="2">
        <v>4411</v>
      </c>
      <c r="B220" s="11" t="s">
        <v>7</v>
      </c>
      <c r="C220" s="11" t="s">
        <v>7</v>
      </c>
      <c r="D220" s="12" t="s">
        <v>7</v>
      </c>
      <c r="E220" s="4" t="s">
        <v>509</v>
      </c>
      <c r="F220" s="4" t="s">
        <v>510</v>
      </c>
      <c r="G220" s="6">
        <v>2088</v>
      </c>
      <c r="H220" s="4" t="s">
        <v>511</v>
      </c>
    </row>
    <row r="221" spans="1:8" ht="22.5" customHeight="1" x14ac:dyDescent="0.25">
      <c r="A221" s="2">
        <v>4411</v>
      </c>
      <c r="B221" s="11" t="s">
        <v>7</v>
      </c>
      <c r="C221" s="11" t="s">
        <v>7</v>
      </c>
      <c r="D221" s="12" t="s">
        <v>7</v>
      </c>
      <c r="E221" s="4" t="s">
        <v>512</v>
      </c>
      <c r="F221" s="4" t="s">
        <v>513</v>
      </c>
      <c r="G221" s="6">
        <v>2668</v>
      </c>
      <c r="H221" s="4" t="s">
        <v>324</v>
      </c>
    </row>
    <row r="222" spans="1:8" ht="25.5" customHeight="1" x14ac:dyDescent="0.25">
      <c r="A222" s="2">
        <v>4411</v>
      </c>
      <c r="B222" s="11" t="s">
        <v>7</v>
      </c>
      <c r="C222" s="11" t="s">
        <v>7</v>
      </c>
      <c r="D222" s="12" t="s">
        <v>7</v>
      </c>
      <c r="E222" s="4" t="s">
        <v>514</v>
      </c>
      <c r="F222" s="4" t="s">
        <v>515</v>
      </c>
      <c r="G222" s="6">
        <v>2668</v>
      </c>
      <c r="H222" s="4" t="s">
        <v>324</v>
      </c>
    </row>
    <row r="223" spans="1:8" ht="25.5" customHeight="1" x14ac:dyDescent="0.25">
      <c r="A223" s="2">
        <v>4411</v>
      </c>
      <c r="B223" s="11" t="s">
        <v>7</v>
      </c>
      <c r="C223" s="11" t="s">
        <v>7</v>
      </c>
      <c r="D223" s="12" t="s">
        <v>7</v>
      </c>
      <c r="E223" s="4" t="s">
        <v>516</v>
      </c>
      <c r="F223" s="4" t="s">
        <v>517</v>
      </c>
      <c r="G223" s="6">
        <f>4*198.27</f>
        <v>793.08</v>
      </c>
      <c r="H223" s="4" t="s">
        <v>518</v>
      </c>
    </row>
    <row r="224" spans="1:8" ht="24.75" customHeight="1" x14ac:dyDescent="0.25">
      <c r="A224" s="2">
        <v>4411</v>
      </c>
      <c r="B224" s="11" t="s">
        <v>7</v>
      </c>
      <c r="C224" s="11" t="s">
        <v>7</v>
      </c>
      <c r="D224" s="12" t="s">
        <v>7</v>
      </c>
      <c r="E224" s="4" t="s">
        <v>519</v>
      </c>
      <c r="F224" s="4" t="s">
        <v>520</v>
      </c>
      <c r="G224" s="6">
        <f>2*568.96</f>
        <v>1137.92</v>
      </c>
      <c r="H224" s="4" t="s">
        <v>521</v>
      </c>
    </row>
    <row r="225" spans="1:8" ht="23.25" customHeight="1" x14ac:dyDescent="0.25">
      <c r="A225" s="2">
        <v>4411</v>
      </c>
      <c r="B225" s="11" t="s">
        <v>7</v>
      </c>
      <c r="C225" s="11" t="s">
        <v>7</v>
      </c>
      <c r="D225" s="12" t="s">
        <v>7</v>
      </c>
      <c r="E225" s="4" t="s">
        <v>522</v>
      </c>
      <c r="F225" s="4" t="s">
        <v>524</v>
      </c>
      <c r="G225" s="6">
        <f>2*1030.75</f>
        <v>2061.5</v>
      </c>
      <c r="H225" s="4" t="s">
        <v>523</v>
      </c>
    </row>
    <row r="226" spans="1:8" ht="22.5" customHeight="1" x14ac:dyDescent="0.25">
      <c r="A226" s="2">
        <v>4411</v>
      </c>
      <c r="B226" s="11" t="s">
        <v>7</v>
      </c>
      <c r="C226" s="11" t="s">
        <v>7</v>
      </c>
      <c r="D226" s="12" t="s">
        <v>7</v>
      </c>
      <c r="E226" s="4" t="s">
        <v>75</v>
      </c>
      <c r="F226" s="4" t="s">
        <v>76</v>
      </c>
      <c r="G226" s="6">
        <v>656</v>
      </c>
      <c r="H226" s="4" t="s">
        <v>80</v>
      </c>
    </row>
    <row r="227" spans="1:8" ht="21.75" customHeight="1" x14ac:dyDescent="0.25">
      <c r="A227" s="2">
        <v>4411</v>
      </c>
      <c r="B227" s="11" t="s">
        <v>7</v>
      </c>
      <c r="C227" s="11" t="s">
        <v>7</v>
      </c>
      <c r="D227" s="12" t="s">
        <v>7</v>
      </c>
      <c r="E227" s="4" t="s">
        <v>526</v>
      </c>
      <c r="F227" s="4" t="s">
        <v>528</v>
      </c>
      <c r="G227" s="6">
        <v>500</v>
      </c>
      <c r="H227" s="4" t="s">
        <v>527</v>
      </c>
    </row>
    <row r="228" spans="1:8" ht="27" customHeight="1" x14ac:dyDescent="0.25">
      <c r="A228" s="2">
        <v>4411</v>
      </c>
      <c r="B228" s="11" t="s">
        <v>7</v>
      </c>
      <c r="C228" s="11" t="s">
        <v>7</v>
      </c>
      <c r="D228" s="12" t="s">
        <v>7</v>
      </c>
      <c r="E228" s="4" t="s">
        <v>529</v>
      </c>
      <c r="F228" s="4" t="s">
        <v>530</v>
      </c>
      <c r="G228" s="6">
        <v>369</v>
      </c>
      <c r="H228" s="4" t="s">
        <v>211</v>
      </c>
    </row>
    <row r="229" spans="1:8" ht="25.5" customHeight="1" x14ac:dyDescent="0.25">
      <c r="A229" s="2">
        <v>4411</v>
      </c>
      <c r="B229" s="11" t="s">
        <v>7</v>
      </c>
      <c r="C229" s="11" t="s">
        <v>7</v>
      </c>
      <c r="D229" s="12" t="s">
        <v>7</v>
      </c>
      <c r="E229" s="4" t="s">
        <v>393</v>
      </c>
      <c r="F229" s="4" t="s">
        <v>394</v>
      </c>
      <c r="G229" s="6">
        <v>5200</v>
      </c>
      <c r="H229" s="4" t="s">
        <v>531</v>
      </c>
    </row>
    <row r="230" spans="1:8" ht="24.75" customHeight="1" x14ac:dyDescent="0.25">
      <c r="A230" s="2">
        <v>4411</v>
      </c>
      <c r="B230" s="11" t="s">
        <v>7</v>
      </c>
      <c r="C230" s="11" t="s">
        <v>7</v>
      </c>
      <c r="D230" s="12" t="s">
        <v>7</v>
      </c>
      <c r="E230" s="4" t="s">
        <v>532</v>
      </c>
      <c r="F230" s="4" t="s">
        <v>533</v>
      </c>
      <c r="G230" s="6">
        <v>4800</v>
      </c>
      <c r="H230" s="4" t="s">
        <v>244</v>
      </c>
    </row>
    <row r="231" spans="1:8" ht="26.25" customHeight="1" x14ac:dyDescent="0.25">
      <c r="A231" s="2">
        <v>4411</v>
      </c>
      <c r="B231" s="11" t="s">
        <v>7</v>
      </c>
      <c r="C231" s="11" t="s">
        <v>7</v>
      </c>
      <c r="D231" s="12" t="s">
        <v>7</v>
      </c>
      <c r="E231" s="4" t="s">
        <v>534</v>
      </c>
      <c r="F231" s="4" t="s">
        <v>535</v>
      </c>
      <c r="G231" s="6">
        <v>4900</v>
      </c>
      <c r="H231" s="4" t="s">
        <v>255</v>
      </c>
    </row>
    <row r="232" spans="1:8" ht="27.75" customHeight="1" x14ac:dyDescent="0.25">
      <c r="A232" s="2">
        <v>4411</v>
      </c>
      <c r="B232" s="11" t="s">
        <v>7</v>
      </c>
      <c r="C232" s="11" t="s">
        <v>7</v>
      </c>
      <c r="D232" s="12" t="s">
        <v>7</v>
      </c>
      <c r="E232" s="4" t="s">
        <v>536</v>
      </c>
      <c r="F232" s="4" t="s">
        <v>537</v>
      </c>
      <c r="G232" s="6">
        <v>570</v>
      </c>
      <c r="H232" s="4" t="s">
        <v>46</v>
      </c>
    </row>
    <row r="233" spans="1:8" ht="26.25" customHeight="1" x14ac:dyDescent="0.25">
      <c r="A233" s="2">
        <v>4411</v>
      </c>
      <c r="B233" s="11" t="s">
        <v>7</v>
      </c>
      <c r="C233" s="11" t="s">
        <v>7</v>
      </c>
      <c r="D233" s="12" t="s">
        <v>7</v>
      </c>
      <c r="E233" s="4" t="s">
        <v>538</v>
      </c>
      <c r="F233" s="4" t="s">
        <v>539</v>
      </c>
      <c r="G233" s="6">
        <v>3825</v>
      </c>
      <c r="H233" s="4" t="s">
        <v>540</v>
      </c>
    </row>
    <row r="234" spans="1:8" ht="26.25" customHeight="1" x14ac:dyDescent="0.25">
      <c r="A234" s="2">
        <v>4411</v>
      </c>
      <c r="B234" s="11" t="s">
        <v>7</v>
      </c>
      <c r="C234" s="11" t="s">
        <v>7</v>
      </c>
      <c r="D234" s="12" t="s">
        <v>7</v>
      </c>
      <c r="E234" s="4" t="s">
        <v>541</v>
      </c>
      <c r="F234" s="4" t="s">
        <v>542</v>
      </c>
      <c r="G234" s="6">
        <v>4000</v>
      </c>
      <c r="H234" s="4" t="s">
        <v>543</v>
      </c>
    </row>
    <row r="235" spans="1:8" ht="24.75" customHeight="1" x14ac:dyDescent="0.25">
      <c r="A235" s="2">
        <v>4411</v>
      </c>
      <c r="B235" s="11" t="s">
        <v>7</v>
      </c>
      <c r="C235" s="11" t="s">
        <v>7</v>
      </c>
      <c r="D235" s="12" t="s">
        <v>7</v>
      </c>
      <c r="E235" s="4" t="s">
        <v>525</v>
      </c>
      <c r="F235" s="4" t="s">
        <v>544</v>
      </c>
      <c r="G235" s="6">
        <v>4000</v>
      </c>
      <c r="H235" s="4" t="s">
        <v>255</v>
      </c>
    </row>
    <row r="236" spans="1:8" ht="24.75" customHeight="1" x14ac:dyDescent="0.25">
      <c r="A236" s="2">
        <v>4411</v>
      </c>
      <c r="B236" s="11" t="s">
        <v>7</v>
      </c>
      <c r="C236" s="11" t="s">
        <v>7</v>
      </c>
      <c r="D236" s="12" t="s">
        <v>7</v>
      </c>
      <c r="E236" s="4" t="s">
        <v>148</v>
      </c>
      <c r="F236" s="4" t="s">
        <v>149</v>
      </c>
      <c r="G236" s="6">
        <v>2050</v>
      </c>
      <c r="H236" s="4" t="s">
        <v>54</v>
      </c>
    </row>
    <row r="237" spans="1:8" ht="20.25" customHeight="1" x14ac:dyDescent="0.25">
      <c r="A237" s="2">
        <v>4411</v>
      </c>
      <c r="B237" s="11" t="s">
        <v>7</v>
      </c>
      <c r="C237" s="11" t="s">
        <v>7</v>
      </c>
      <c r="D237" s="12" t="s">
        <v>7</v>
      </c>
      <c r="E237" s="4" t="s">
        <v>547</v>
      </c>
      <c r="F237" s="4" t="s">
        <v>545</v>
      </c>
      <c r="G237" s="6">
        <v>700</v>
      </c>
      <c r="H237" s="4" t="s">
        <v>546</v>
      </c>
    </row>
    <row r="238" spans="1:8" ht="19.5" customHeight="1" x14ac:dyDescent="0.25">
      <c r="A238" s="2">
        <v>4411</v>
      </c>
      <c r="B238" s="11" t="s">
        <v>7</v>
      </c>
      <c r="C238" s="11" t="s">
        <v>7</v>
      </c>
      <c r="D238" s="12" t="s">
        <v>7</v>
      </c>
      <c r="E238" s="4" t="s">
        <v>548</v>
      </c>
      <c r="F238" s="4" t="s">
        <v>550</v>
      </c>
      <c r="G238" s="6">
        <v>4500</v>
      </c>
      <c r="H238" s="4" t="s">
        <v>551</v>
      </c>
    </row>
    <row r="239" spans="1:8" ht="24.75" customHeight="1" x14ac:dyDescent="0.25">
      <c r="A239" s="2">
        <v>4411</v>
      </c>
      <c r="B239" s="11" t="s">
        <v>7</v>
      </c>
      <c r="C239" s="11" t="s">
        <v>7</v>
      </c>
      <c r="D239" s="12" t="s">
        <v>7</v>
      </c>
      <c r="E239" s="4" t="s">
        <v>552</v>
      </c>
      <c r="F239" s="4" t="s">
        <v>549</v>
      </c>
      <c r="G239" s="6">
        <v>6000</v>
      </c>
      <c r="H239" s="4" t="s">
        <v>79</v>
      </c>
    </row>
    <row r="240" spans="1:8" ht="21" customHeight="1" x14ac:dyDescent="0.25">
      <c r="A240" s="2">
        <v>4411</v>
      </c>
      <c r="B240" s="11" t="s">
        <v>7</v>
      </c>
      <c r="C240" s="11" t="s">
        <v>7</v>
      </c>
      <c r="D240" s="12" t="s">
        <v>7</v>
      </c>
      <c r="E240" s="4" t="s">
        <v>553</v>
      </c>
      <c r="F240" s="4" t="s">
        <v>554</v>
      </c>
      <c r="G240" s="6">
        <v>501</v>
      </c>
      <c r="H240" s="4" t="s">
        <v>333</v>
      </c>
    </row>
    <row r="241" spans="1:8" ht="19.5" customHeight="1" x14ac:dyDescent="0.25">
      <c r="A241" s="2">
        <v>4411</v>
      </c>
      <c r="B241" s="11" t="s">
        <v>7</v>
      </c>
      <c r="C241" s="11" t="s">
        <v>7</v>
      </c>
      <c r="D241" s="12" t="s">
        <v>7</v>
      </c>
      <c r="E241" s="4" t="s">
        <v>555</v>
      </c>
      <c r="F241" s="4" t="s">
        <v>557</v>
      </c>
      <c r="G241" s="6">
        <v>4020</v>
      </c>
      <c r="H241" s="4" t="s">
        <v>556</v>
      </c>
    </row>
    <row r="242" spans="1:8" ht="23.25" customHeight="1" x14ac:dyDescent="0.25">
      <c r="A242" s="2">
        <v>4411</v>
      </c>
      <c r="B242" s="11" t="s">
        <v>7</v>
      </c>
      <c r="C242" s="11" t="s">
        <v>7</v>
      </c>
      <c r="D242" s="12" t="s">
        <v>7</v>
      </c>
      <c r="E242" s="4" t="s">
        <v>558</v>
      </c>
      <c r="F242" s="4" t="s">
        <v>559</v>
      </c>
      <c r="G242" s="6">
        <v>1230</v>
      </c>
      <c r="H242" s="4" t="s">
        <v>560</v>
      </c>
    </row>
    <row r="243" spans="1:8" ht="22.5" customHeight="1" x14ac:dyDescent="0.25">
      <c r="A243" s="2">
        <v>4411</v>
      </c>
      <c r="B243" s="11" t="s">
        <v>7</v>
      </c>
      <c r="C243" s="11" t="s">
        <v>7</v>
      </c>
      <c r="D243" s="12" t="s">
        <v>7</v>
      </c>
      <c r="E243" s="4" t="s">
        <v>562</v>
      </c>
      <c r="F243" s="4" t="s">
        <v>561</v>
      </c>
      <c r="G243" s="6">
        <v>5000</v>
      </c>
      <c r="H243" s="4" t="s">
        <v>268</v>
      </c>
    </row>
    <row r="244" spans="1:8" ht="23.25" customHeight="1" x14ac:dyDescent="0.25">
      <c r="A244" s="2">
        <v>4411</v>
      </c>
      <c r="B244" s="11" t="s">
        <v>7</v>
      </c>
      <c r="C244" s="11" t="s">
        <v>7</v>
      </c>
      <c r="D244" s="12" t="s">
        <v>7</v>
      </c>
      <c r="E244" s="4" t="s">
        <v>563</v>
      </c>
      <c r="F244" s="4" t="s">
        <v>564</v>
      </c>
      <c r="G244" s="6">
        <v>5000</v>
      </c>
      <c r="H244" s="4" t="s">
        <v>80</v>
      </c>
    </row>
    <row r="245" spans="1:8" ht="21" customHeight="1" x14ac:dyDescent="0.25">
      <c r="A245" s="2">
        <v>4411</v>
      </c>
      <c r="B245" s="11" t="s">
        <v>7</v>
      </c>
      <c r="C245" s="11" t="s">
        <v>7</v>
      </c>
      <c r="D245" s="12" t="s">
        <v>7</v>
      </c>
      <c r="E245" s="4" t="s">
        <v>565</v>
      </c>
      <c r="F245" s="4" t="s">
        <v>566</v>
      </c>
      <c r="G245" s="6">
        <v>2000</v>
      </c>
      <c r="H245" s="4" t="s">
        <v>40</v>
      </c>
    </row>
    <row r="246" spans="1:8" ht="23.25" customHeight="1" x14ac:dyDescent="0.25">
      <c r="A246" s="2">
        <v>4411</v>
      </c>
      <c r="B246" s="11" t="s">
        <v>7</v>
      </c>
      <c r="C246" s="11" t="s">
        <v>7</v>
      </c>
      <c r="D246" s="12" t="s">
        <v>7</v>
      </c>
      <c r="E246" s="4" t="s">
        <v>567</v>
      </c>
      <c r="F246" s="4" t="s">
        <v>568</v>
      </c>
      <c r="G246" s="6">
        <v>6000</v>
      </c>
      <c r="H246" s="4" t="s">
        <v>569</v>
      </c>
    </row>
    <row r="247" spans="1:8" ht="24" customHeight="1" x14ac:dyDescent="0.25">
      <c r="A247" s="2">
        <v>4411</v>
      </c>
      <c r="B247" s="11" t="s">
        <v>7</v>
      </c>
      <c r="C247" s="11" t="s">
        <v>7</v>
      </c>
      <c r="D247" s="12" t="s">
        <v>7</v>
      </c>
      <c r="E247" s="4" t="s">
        <v>570</v>
      </c>
      <c r="F247" s="4" t="s">
        <v>571</v>
      </c>
      <c r="G247" s="6">
        <v>2000</v>
      </c>
      <c r="H247" s="4" t="s">
        <v>572</v>
      </c>
    </row>
    <row r="248" spans="1:8" ht="21.75" customHeight="1" x14ac:dyDescent="0.25">
      <c r="A248" s="2">
        <v>4411</v>
      </c>
      <c r="B248" s="11" t="s">
        <v>7</v>
      </c>
      <c r="C248" s="11" t="s">
        <v>7</v>
      </c>
      <c r="D248" s="12" t="s">
        <v>7</v>
      </c>
      <c r="E248" s="4" t="s">
        <v>573</v>
      </c>
      <c r="F248" s="4" t="s">
        <v>574</v>
      </c>
      <c r="G248" s="6">
        <v>4120</v>
      </c>
      <c r="H248" s="4" t="s">
        <v>162</v>
      </c>
    </row>
    <row r="249" spans="1:8" ht="25.5" customHeight="1" x14ac:dyDescent="0.25">
      <c r="A249" s="2">
        <v>4411</v>
      </c>
      <c r="B249" s="11" t="s">
        <v>7</v>
      </c>
      <c r="C249" s="11" t="s">
        <v>7</v>
      </c>
      <c r="D249" s="12" t="s">
        <v>7</v>
      </c>
      <c r="E249" s="4" t="s">
        <v>575</v>
      </c>
      <c r="F249" s="4" t="s">
        <v>576</v>
      </c>
      <c r="G249" s="6">
        <v>4000</v>
      </c>
      <c r="H249" s="4" t="s">
        <v>216</v>
      </c>
    </row>
    <row r="250" spans="1:8" ht="22.5" customHeight="1" x14ac:dyDescent="0.25">
      <c r="A250" s="2">
        <v>4411</v>
      </c>
      <c r="B250" s="11" t="s">
        <v>7</v>
      </c>
      <c r="C250" s="11" t="s">
        <v>7</v>
      </c>
      <c r="D250" s="12" t="s">
        <v>7</v>
      </c>
      <c r="E250" s="4" t="s">
        <v>35</v>
      </c>
      <c r="F250" s="4" t="s">
        <v>36</v>
      </c>
      <c r="G250" s="6">
        <v>2800</v>
      </c>
      <c r="H250" s="4" t="s">
        <v>46</v>
      </c>
    </row>
    <row r="251" spans="1:8" ht="22.5" customHeight="1" x14ac:dyDescent="0.25">
      <c r="A251" s="2">
        <v>4411</v>
      </c>
      <c r="B251" s="11" t="s">
        <v>7</v>
      </c>
      <c r="C251" s="11" t="s">
        <v>7</v>
      </c>
      <c r="D251" s="12" t="s">
        <v>7</v>
      </c>
      <c r="E251" s="4" t="s">
        <v>578</v>
      </c>
      <c r="F251" s="4" t="s">
        <v>577</v>
      </c>
      <c r="G251" s="6">
        <v>4120</v>
      </c>
      <c r="H251" s="4" t="s">
        <v>579</v>
      </c>
    </row>
    <row r="252" spans="1:8" ht="25.5" customHeight="1" x14ac:dyDescent="0.25">
      <c r="A252" s="2">
        <v>4411</v>
      </c>
      <c r="B252" s="11" t="s">
        <v>7</v>
      </c>
      <c r="C252" s="11" t="s">
        <v>7</v>
      </c>
      <c r="D252" s="12" t="s">
        <v>7</v>
      </c>
      <c r="E252" s="4" t="s">
        <v>581</v>
      </c>
      <c r="F252" s="4" t="s">
        <v>580</v>
      </c>
      <c r="G252" s="6">
        <v>4500</v>
      </c>
      <c r="H252" s="4" t="s">
        <v>61</v>
      </c>
    </row>
    <row r="253" spans="1:8" ht="23.25" customHeight="1" x14ac:dyDescent="0.25">
      <c r="A253" s="2">
        <v>4411</v>
      </c>
      <c r="B253" s="11" t="s">
        <v>7</v>
      </c>
      <c r="C253" s="11" t="s">
        <v>7</v>
      </c>
      <c r="D253" s="12" t="s">
        <v>7</v>
      </c>
      <c r="E253" s="4" t="s">
        <v>583</v>
      </c>
      <c r="F253" s="4" t="s">
        <v>582</v>
      </c>
      <c r="G253" s="6">
        <v>4250</v>
      </c>
      <c r="H253" s="4" t="s">
        <v>584</v>
      </c>
    </row>
    <row r="254" spans="1:8" ht="23.25" customHeight="1" x14ac:dyDescent="0.25">
      <c r="A254" s="2">
        <v>4411</v>
      </c>
      <c r="B254" s="11" t="s">
        <v>7</v>
      </c>
      <c r="C254" s="11" t="s">
        <v>7</v>
      </c>
      <c r="D254" s="12" t="s">
        <v>7</v>
      </c>
      <c r="E254" s="4" t="s">
        <v>586</v>
      </c>
      <c r="F254" s="4" t="s">
        <v>585</v>
      </c>
      <c r="G254" s="6">
        <v>2680</v>
      </c>
      <c r="H254" s="4" t="s">
        <v>54</v>
      </c>
    </row>
    <row r="255" spans="1:8" ht="22.5" customHeight="1" x14ac:dyDescent="0.25">
      <c r="A255" s="2">
        <v>4411</v>
      </c>
      <c r="B255" s="11" t="s">
        <v>7</v>
      </c>
      <c r="C255" s="11" t="s">
        <v>7</v>
      </c>
      <c r="D255" s="12" t="s">
        <v>7</v>
      </c>
      <c r="E255" s="4" t="s">
        <v>587</v>
      </c>
      <c r="F255" s="4" t="s">
        <v>589</v>
      </c>
      <c r="G255" s="6">
        <v>4700</v>
      </c>
      <c r="H255" s="4" t="s">
        <v>588</v>
      </c>
    </row>
    <row r="256" spans="1:8" ht="21.75" customHeight="1" x14ac:dyDescent="0.25">
      <c r="A256" s="2">
        <v>4411</v>
      </c>
      <c r="B256" s="11" t="s">
        <v>7</v>
      </c>
      <c r="C256" s="11" t="s">
        <v>7</v>
      </c>
      <c r="D256" s="12" t="s">
        <v>7</v>
      </c>
      <c r="E256" s="4" t="s">
        <v>590</v>
      </c>
      <c r="F256" s="4" t="s">
        <v>143</v>
      </c>
      <c r="G256" s="6">
        <v>4900</v>
      </c>
      <c r="H256" s="4" t="s">
        <v>591</v>
      </c>
    </row>
    <row r="257" spans="1:8" ht="24" customHeight="1" x14ac:dyDescent="0.25">
      <c r="A257" s="2">
        <v>4411</v>
      </c>
      <c r="B257" s="11" t="s">
        <v>7</v>
      </c>
      <c r="C257" s="11" t="s">
        <v>7</v>
      </c>
      <c r="D257" s="12" t="s">
        <v>7</v>
      </c>
      <c r="E257" s="4" t="s">
        <v>52</v>
      </c>
      <c r="F257" s="4" t="s">
        <v>53</v>
      </c>
      <c r="G257" s="6">
        <v>2600</v>
      </c>
      <c r="H257" s="4" t="s">
        <v>54</v>
      </c>
    </row>
    <row r="258" spans="1:8" ht="23.25" customHeight="1" x14ac:dyDescent="0.25">
      <c r="A258" s="2">
        <v>4411</v>
      </c>
      <c r="B258" s="11" t="s">
        <v>7</v>
      </c>
      <c r="C258" s="11" t="s">
        <v>7</v>
      </c>
      <c r="D258" s="12" t="s">
        <v>7</v>
      </c>
      <c r="E258" s="5" t="s">
        <v>592</v>
      </c>
      <c r="F258" s="4" t="s">
        <v>593</v>
      </c>
      <c r="G258" s="6">
        <v>4800</v>
      </c>
      <c r="H258" s="4" t="s">
        <v>594</v>
      </c>
    </row>
    <row r="259" spans="1:8" ht="24" customHeight="1" x14ac:dyDescent="0.25">
      <c r="A259" s="2">
        <v>4411</v>
      </c>
      <c r="B259" s="11" t="s">
        <v>7</v>
      </c>
      <c r="C259" s="11" t="s">
        <v>7</v>
      </c>
      <c r="D259" s="12" t="s">
        <v>7</v>
      </c>
      <c r="E259" s="4" t="s">
        <v>538</v>
      </c>
      <c r="F259" s="4" t="s">
        <v>539</v>
      </c>
      <c r="G259" s="6">
        <v>1000</v>
      </c>
      <c r="H259" s="4" t="s">
        <v>61</v>
      </c>
    </row>
    <row r="260" spans="1:8" ht="25.5" customHeight="1" x14ac:dyDescent="0.25">
      <c r="A260" s="2">
        <v>4411</v>
      </c>
      <c r="B260" s="11" t="s">
        <v>7</v>
      </c>
      <c r="C260" s="11" t="s">
        <v>7</v>
      </c>
      <c r="D260" s="12" t="s">
        <v>7</v>
      </c>
      <c r="E260" s="4" t="s">
        <v>596</v>
      </c>
      <c r="F260" s="4" t="s">
        <v>595</v>
      </c>
      <c r="G260" s="6">
        <v>5800</v>
      </c>
      <c r="H260" s="4" t="s">
        <v>597</v>
      </c>
    </row>
    <row r="261" spans="1:8" ht="23.25" customHeight="1" x14ac:dyDescent="0.25">
      <c r="A261" s="2">
        <v>4411</v>
      </c>
      <c r="B261" s="11" t="s">
        <v>7</v>
      </c>
      <c r="C261" s="11" t="s">
        <v>7</v>
      </c>
      <c r="D261" s="12" t="s">
        <v>7</v>
      </c>
      <c r="E261" s="4" t="s">
        <v>75</v>
      </c>
      <c r="F261" s="4"/>
      <c r="G261" s="6">
        <v>994</v>
      </c>
      <c r="H261" s="4" t="s">
        <v>61</v>
      </c>
    </row>
    <row r="262" spans="1:8" ht="19.5" customHeight="1" x14ac:dyDescent="0.25">
      <c r="A262" s="2">
        <v>4411</v>
      </c>
      <c r="B262" s="11" t="s">
        <v>7</v>
      </c>
      <c r="C262" s="11" t="s">
        <v>7</v>
      </c>
      <c r="D262" s="12" t="s">
        <v>7</v>
      </c>
      <c r="E262" s="4" t="s">
        <v>598</v>
      </c>
      <c r="F262" s="4" t="s">
        <v>600</v>
      </c>
      <c r="G262" s="6">
        <v>2000</v>
      </c>
      <c r="H262" s="4" t="s">
        <v>599</v>
      </c>
    </row>
    <row r="263" spans="1:8" ht="21" customHeight="1" x14ac:dyDescent="0.25">
      <c r="A263" s="2">
        <v>4411</v>
      </c>
      <c r="B263" s="11" t="s">
        <v>7</v>
      </c>
      <c r="C263" s="11" t="s">
        <v>7</v>
      </c>
      <c r="D263" s="12" t="s">
        <v>7</v>
      </c>
      <c r="E263" s="4" t="s">
        <v>565</v>
      </c>
      <c r="F263" s="4" t="s">
        <v>566</v>
      </c>
      <c r="G263" s="6">
        <v>4000</v>
      </c>
      <c r="H263" s="4" t="s">
        <v>601</v>
      </c>
    </row>
    <row r="264" spans="1:8" ht="15" customHeight="1" x14ac:dyDescent="0.25">
      <c r="A264" s="2">
        <v>4411</v>
      </c>
      <c r="B264" s="11" t="s">
        <v>7</v>
      </c>
      <c r="C264" s="11" t="s">
        <v>7</v>
      </c>
      <c r="D264" s="12" t="s">
        <v>7</v>
      </c>
      <c r="E264" s="4" t="s">
        <v>75</v>
      </c>
      <c r="F264" s="4"/>
      <c r="G264" s="6">
        <v>2200</v>
      </c>
      <c r="H264" s="4" t="s">
        <v>80</v>
      </c>
    </row>
    <row r="265" spans="1:8" ht="16.5" customHeight="1" x14ac:dyDescent="0.25">
      <c r="A265" s="2">
        <v>4411</v>
      </c>
      <c r="B265" s="11" t="s">
        <v>7</v>
      </c>
      <c r="C265" s="11" t="s">
        <v>7</v>
      </c>
      <c r="D265" s="12" t="s">
        <v>7</v>
      </c>
      <c r="E265" s="4" t="s">
        <v>603</v>
      </c>
      <c r="F265" s="4" t="s">
        <v>604</v>
      </c>
      <c r="G265" s="6">
        <v>1800</v>
      </c>
      <c r="H265" s="4" t="s">
        <v>211</v>
      </c>
    </row>
    <row r="266" spans="1:8" ht="18.75" customHeight="1" x14ac:dyDescent="0.25">
      <c r="A266" s="2">
        <v>4411</v>
      </c>
      <c r="B266" s="11" t="s">
        <v>7</v>
      </c>
      <c r="C266" s="11" t="s">
        <v>7</v>
      </c>
      <c r="D266" s="12" t="s">
        <v>7</v>
      </c>
      <c r="E266" s="4" t="s">
        <v>565</v>
      </c>
      <c r="F266" s="4" t="s">
        <v>602</v>
      </c>
      <c r="G266" s="6">
        <v>4003</v>
      </c>
      <c r="H266" s="4" t="s">
        <v>601</v>
      </c>
    </row>
    <row r="267" spans="1:8" ht="18.75" customHeight="1" x14ac:dyDescent="0.25">
      <c r="A267" s="2">
        <v>4411</v>
      </c>
      <c r="B267" s="11" t="s">
        <v>7</v>
      </c>
      <c r="C267" s="11" t="s">
        <v>7</v>
      </c>
      <c r="D267" s="12" t="s">
        <v>7</v>
      </c>
      <c r="E267" s="5" t="s">
        <v>605</v>
      </c>
      <c r="F267" s="5" t="s">
        <v>190</v>
      </c>
      <c r="G267" s="8">
        <v>2500</v>
      </c>
      <c r="H267" s="4" t="s">
        <v>46</v>
      </c>
    </row>
    <row r="268" spans="1:8" ht="22.5" customHeight="1" x14ac:dyDescent="0.25">
      <c r="A268" s="2">
        <v>4411</v>
      </c>
      <c r="B268" s="11" t="s">
        <v>7</v>
      </c>
      <c r="C268" s="11" t="s">
        <v>7</v>
      </c>
      <c r="D268" s="12" t="s">
        <v>7</v>
      </c>
      <c r="E268" s="5" t="s">
        <v>606</v>
      </c>
      <c r="F268" s="5" t="s">
        <v>74</v>
      </c>
      <c r="G268" s="8">
        <v>3000</v>
      </c>
      <c r="H268" s="4" t="s">
        <v>255</v>
      </c>
    </row>
    <row r="269" spans="1:8" ht="18.75" customHeight="1" x14ac:dyDescent="0.25">
      <c r="A269" s="2">
        <v>4411</v>
      </c>
      <c r="B269" s="11" t="s">
        <v>7</v>
      </c>
      <c r="C269" s="11" t="s">
        <v>7</v>
      </c>
      <c r="D269" s="12" t="s">
        <v>7</v>
      </c>
      <c r="E269" s="5" t="s">
        <v>52</v>
      </c>
      <c r="F269" s="5" t="s">
        <v>53</v>
      </c>
      <c r="G269" s="8">
        <v>2600</v>
      </c>
      <c r="H269" s="4" t="s">
        <v>54</v>
      </c>
    </row>
    <row r="270" spans="1:8" ht="18" customHeight="1" x14ac:dyDescent="0.25">
      <c r="A270" s="2">
        <v>4411</v>
      </c>
      <c r="B270" s="11" t="s">
        <v>7</v>
      </c>
      <c r="C270" s="11" t="s">
        <v>7</v>
      </c>
      <c r="D270" s="12" t="s">
        <v>7</v>
      </c>
      <c r="E270" s="5" t="s">
        <v>75</v>
      </c>
      <c r="F270" s="5" t="s">
        <v>76</v>
      </c>
      <c r="G270" s="8">
        <v>656</v>
      </c>
      <c r="H270" s="4" t="s">
        <v>607</v>
      </c>
    </row>
    <row r="271" spans="1:8" ht="18" customHeight="1" x14ac:dyDescent="0.25">
      <c r="A271" s="2">
        <v>4411</v>
      </c>
      <c r="B271" s="11" t="s">
        <v>7</v>
      </c>
      <c r="C271" s="11" t="s">
        <v>7</v>
      </c>
      <c r="D271" s="12" t="s">
        <v>7</v>
      </c>
      <c r="E271" s="5" t="s">
        <v>609</v>
      </c>
      <c r="F271" s="5" t="s">
        <v>608</v>
      </c>
      <c r="G271" s="8">
        <v>2000</v>
      </c>
      <c r="H271" s="4" t="s">
        <v>40</v>
      </c>
    </row>
    <row r="272" spans="1:8" ht="21" customHeight="1" x14ac:dyDescent="0.25">
      <c r="A272" s="2">
        <v>4411</v>
      </c>
      <c r="B272" s="11" t="s">
        <v>7</v>
      </c>
      <c r="C272" s="11" t="s">
        <v>7</v>
      </c>
      <c r="D272" s="12" t="s">
        <v>7</v>
      </c>
      <c r="E272" s="5" t="s">
        <v>538</v>
      </c>
      <c r="F272" s="5" t="s">
        <v>610</v>
      </c>
      <c r="G272" s="8">
        <v>935.51</v>
      </c>
      <c r="H272" s="4" t="s">
        <v>611</v>
      </c>
    </row>
    <row r="273" spans="1:8" ht="15" customHeight="1" x14ac:dyDescent="0.25">
      <c r="A273" s="2">
        <v>4411</v>
      </c>
      <c r="B273" s="11" t="s">
        <v>7</v>
      </c>
      <c r="C273" s="11" t="s">
        <v>7</v>
      </c>
      <c r="D273" s="12" t="s">
        <v>7</v>
      </c>
      <c r="E273" s="5" t="s">
        <v>612</v>
      </c>
      <c r="F273" s="5" t="s">
        <v>613</v>
      </c>
      <c r="G273" s="8">
        <v>3000</v>
      </c>
      <c r="H273" s="4" t="s">
        <v>211</v>
      </c>
    </row>
    <row r="274" spans="1:8" ht="15.75" customHeight="1" x14ac:dyDescent="0.25">
      <c r="A274" s="2">
        <v>4411</v>
      </c>
      <c r="B274" s="11" t="s">
        <v>7</v>
      </c>
      <c r="C274" s="11" t="s">
        <v>7</v>
      </c>
      <c r="D274" s="12" t="s">
        <v>7</v>
      </c>
      <c r="E274" s="5" t="s">
        <v>563</v>
      </c>
      <c r="F274" s="5" t="s">
        <v>564</v>
      </c>
      <c r="G274" s="8">
        <v>5000</v>
      </c>
      <c r="H274" s="4" t="s">
        <v>80</v>
      </c>
    </row>
    <row r="275" spans="1:8" ht="18.75" customHeight="1" x14ac:dyDescent="0.25">
      <c r="A275" s="2">
        <v>4411</v>
      </c>
      <c r="B275" s="11" t="s">
        <v>7</v>
      </c>
      <c r="C275" s="11" t="s">
        <v>7</v>
      </c>
      <c r="D275" s="12" t="s">
        <v>7</v>
      </c>
      <c r="E275" s="5" t="s">
        <v>75</v>
      </c>
      <c r="F275" s="5" t="s">
        <v>76</v>
      </c>
      <c r="G275" s="8">
        <v>2200</v>
      </c>
      <c r="H275" s="4" t="s">
        <v>80</v>
      </c>
    </row>
    <row r="276" spans="1:8" ht="19.5" customHeight="1" x14ac:dyDescent="0.25">
      <c r="A276" s="2">
        <v>4411</v>
      </c>
      <c r="B276" s="11" t="s">
        <v>7</v>
      </c>
      <c r="C276" s="11" t="s">
        <v>7</v>
      </c>
      <c r="D276" s="12" t="s">
        <v>7</v>
      </c>
      <c r="E276" s="5" t="s">
        <v>614</v>
      </c>
      <c r="F276" s="5" t="s">
        <v>615</v>
      </c>
      <c r="G276" s="8">
        <v>1000</v>
      </c>
      <c r="H276" s="4" t="s">
        <v>164</v>
      </c>
    </row>
    <row r="277" spans="1:8" ht="21.75" customHeight="1" x14ac:dyDescent="0.25">
      <c r="A277" s="2">
        <v>4411</v>
      </c>
      <c r="B277" s="11" t="s">
        <v>7</v>
      </c>
      <c r="C277" s="11" t="s">
        <v>7</v>
      </c>
      <c r="D277" s="12" t="s">
        <v>7</v>
      </c>
      <c r="E277" s="5" t="s">
        <v>586</v>
      </c>
      <c r="F277" s="5" t="s">
        <v>585</v>
      </c>
      <c r="G277" s="8">
        <v>2680</v>
      </c>
      <c r="H277" s="4" t="s">
        <v>54</v>
      </c>
    </row>
    <row r="278" spans="1:8" ht="18.75" customHeight="1" x14ac:dyDescent="0.25">
      <c r="A278" s="2">
        <v>4411</v>
      </c>
      <c r="B278" s="11" t="s">
        <v>7</v>
      </c>
      <c r="C278" s="11" t="s">
        <v>7</v>
      </c>
      <c r="D278" s="11" t="s">
        <v>7</v>
      </c>
      <c r="E278" s="5" t="s">
        <v>148</v>
      </c>
      <c r="F278" s="5" t="s">
        <v>149</v>
      </c>
      <c r="G278" s="8">
        <v>2050</v>
      </c>
      <c r="H278" s="4" t="s">
        <v>54</v>
      </c>
    </row>
    <row r="279" spans="1:8" ht="17.25" customHeight="1" x14ac:dyDescent="0.25">
      <c r="A279" s="2">
        <v>4411</v>
      </c>
      <c r="B279" s="11" t="s">
        <v>7</v>
      </c>
      <c r="C279" s="11" t="s">
        <v>7</v>
      </c>
      <c r="D279" s="11" t="s">
        <v>7</v>
      </c>
      <c r="E279" s="5" t="s">
        <v>75</v>
      </c>
      <c r="F279" s="5" t="s">
        <v>76</v>
      </c>
      <c r="G279" s="8">
        <v>2200</v>
      </c>
      <c r="H279" s="4" t="s">
        <v>80</v>
      </c>
    </row>
    <row r="280" spans="1:8" ht="16.5" customHeight="1" x14ac:dyDescent="0.25">
      <c r="A280" s="2">
        <v>4411</v>
      </c>
      <c r="B280" s="11" t="s">
        <v>7</v>
      </c>
      <c r="C280" s="11" t="s">
        <v>7</v>
      </c>
      <c r="D280" s="11" t="s">
        <v>7</v>
      </c>
      <c r="E280" s="5" t="s">
        <v>616</v>
      </c>
      <c r="F280" s="5" t="s">
        <v>604</v>
      </c>
      <c r="G280" s="8">
        <v>1800</v>
      </c>
      <c r="H280" s="4" t="s">
        <v>617</v>
      </c>
    </row>
    <row r="281" spans="1:8" ht="21" customHeight="1" x14ac:dyDescent="0.25">
      <c r="A281" s="2">
        <v>4411</v>
      </c>
      <c r="B281" s="11" t="s">
        <v>7</v>
      </c>
      <c r="C281" s="11" t="s">
        <v>7</v>
      </c>
      <c r="D281" s="11" t="s">
        <v>7</v>
      </c>
      <c r="E281" s="5" t="s">
        <v>618</v>
      </c>
      <c r="F281" s="5" t="s">
        <v>376</v>
      </c>
      <c r="G281" s="8">
        <v>4000</v>
      </c>
      <c r="H281" s="4" t="s">
        <v>79</v>
      </c>
    </row>
    <row r="282" spans="1:8" ht="22.5" customHeight="1" x14ac:dyDescent="0.25">
      <c r="A282" s="2">
        <v>4411</v>
      </c>
      <c r="B282" s="11" t="s">
        <v>7</v>
      </c>
      <c r="C282" s="11" t="s">
        <v>7</v>
      </c>
      <c r="D282" s="11" t="s">
        <v>7</v>
      </c>
      <c r="E282" s="5" t="s">
        <v>619</v>
      </c>
      <c r="F282" s="5" t="s">
        <v>188</v>
      </c>
      <c r="G282" s="8">
        <v>1000</v>
      </c>
      <c r="H282" s="4" t="s">
        <v>46</v>
      </c>
    </row>
    <row r="283" spans="1:8" ht="25.5" customHeight="1" x14ac:dyDescent="0.25">
      <c r="A283" s="2">
        <v>4411</v>
      </c>
      <c r="B283" s="11" t="s">
        <v>7</v>
      </c>
      <c r="C283" s="11" t="s">
        <v>7</v>
      </c>
      <c r="D283" s="11" t="s">
        <v>7</v>
      </c>
      <c r="E283" s="5" t="s">
        <v>620</v>
      </c>
      <c r="F283" s="5" t="s">
        <v>621</v>
      </c>
      <c r="G283" s="8">
        <v>5000</v>
      </c>
      <c r="H283" s="4" t="s">
        <v>168</v>
      </c>
    </row>
    <row r="284" spans="1:8" ht="23.25" customHeight="1" x14ac:dyDescent="0.25">
      <c r="A284" s="2">
        <v>4411</v>
      </c>
      <c r="B284" s="11" t="s">
        <v>7</v>
      </c>
      <c r="C284" s="11" t="s">
        <v>7</v>
      </c>
      <c r="D284" s="11" t="s">
        <v>7</v>
      </c>
      <c r="E284" s="5" t="s">
        <v>297</v>
      </c>
      <c r="F284" s="5" t="s">
        <v>299</v>
      </c>
      <c r="G284" s="8">
        <v>800</v>
      </c>
      <c r="H284" s="4" t="s">
        <v>49</v>
      </c>
    </row>
    <row r="285" spans="1:8" ht="24.75" customHeight="1" x14ac:dyDescent="0.25">
      <c r="A285" s="2">
        <v>4411</v>
      </c>
      <c r="B285" s="11" t="s">
        <v>7</v>
      </c>
      <c r="C285" s="11" t="s">
        <v>7</v>
      </c>
      <c r="D285" s="11" t="s">
        <v>7</v>
      </c>
      <c r="E285" s="4" t="s">
        <v>152</v>
      </c>
      <c r="F285" s="4" t="s">
        <v>153</v>
      </c>
      <c r="G285" s="6">
        <v>1000</v>
      </c>
      <c r="H285" s="4" t="s">
        <v>91</v>
      </c>
    </row>
    <row r="286" spans="1:8" ht="21.75" customHeight="1" x14ac:dyDescent="0.25">
      <c r="A286" s="2">
        <v>4411</v>
      </c>
      <c r="B286" s="11" t="s">
        <v>7</v>
      </c>
      <c r="C286" s="11" t="s">
        <v>7</v>
      </c>
      <c r="D286" s="11" t="s">
        <v>7</v>
      </c>
      <c r="E286" s="4" t="s">
        <v>624</v>
      </c>
      <c r="F286" s="4" t="s">
        <v>622</v>
      </c>
      <c r="G286" s="6">
        <v>3000</v>
      </c>
      <c r="H286" s="4" t="s">
        <v>623</v>
      </c>
    </row>
    <row r="287" spans="1:8" ht="22.5" customHeight="1" x14ac:dyDescent="0.25">
      <c r="A287" s="2">
        <v>4411</v>
      </c>
      <c r="B287" s="11" t="s">
        <v>7</v>
      </c>
      <c r="C287" s="11" t="s">
        <v>7</v>
      </c>
      <c r="D287" s="11" t="s">
        <v>7</v>
      </c>
      <c r="E287" s="4" t="s">
        <v>626</v>
      </c>
      <c r="F287" s="4" t="s">
        <v>625</v>
      </c>
      <c r="G287" s="6">
        <v>2000</v>
      </c>
      <c r="H287" s="4" t="s">
        <v>211</v>
      </c>
    </row>
    <row r="288" spans="1:8" ht="24.75" customHeight="1" x14ac:dyDescent="0.25">
      <c r="A288" s="2">
        <v>4411</v>
      </c>
      <c r="B288" s="11" t="s">
        <v>7</v>
      </c>
      <c r="C288" s="11" t="s">
        <v>7</v>
      </c>
      <c r="D288" s="11" t="s">
        <v>7</v>
      </c>
      <c r="E288" s="4" t="s">
        <v>628</v>
      </c>
      <c r="F288" s="4" t="s">
        <v>627</v>
      </c>
      <c r="G288" s="6">
        <v>2500</v>
      </c>
      <c r="H288" s="4" t="s">
        <v>211</v>
      </c>
    </row>
    <row r="289" spans="1:8" ht="19.5" customHeight="1" x14ac:dyDescent="0.25">
      <c r="A289" s="2">
        <v>4411</v>
      </c>
      <c r="B289" s="11" t="s">
        <v>7</v>
      </c>
      <c r="C289" s="11" t="s">
        <v>7</v>
      </c>
      <c r="D289" s="11" t="s">
        <v>7</v>
      </c>
      <c r="E289" s="4" t="s">
        <v>630</v>
      </c>
      <c r="F289" s="4" t="s">
        <v>629</v>
      </c>
      <c r="G289" s="6">
        <v>3500</v>
      </c>
      <c r="H289" s="4" t="s">
        <v>631</v>
      </c>
    </row>
    <row r="290" spans="1:8" ht="21" customHeight="1" x14ac:dyDescent="0.25">
      <c r="A290" s="2">
        <v>4411</v>
      </c>
      <c r="B290" s="11" t="s">
        <v>7</v>
      </c>
      <c r="C290" s="11" t="s">
        <v>7</v>
      </c>
      <c r="D290" s="11" t="s">
        <v>7</v>
      </c>
      <c r="E290" s="4" t="s">
        <v>632</v>
      </c>
      <c r="F290" s="4" t="s">
        <v>633</v>
      </c>
      <c r="G290" s="6">
        <v>3000</v>
      </c>
      <c r="H290" s="4" t="s">
        <v>211</v>
      </c>
    </row>
    <row r="291" spans="1:8" ht="18.75" customHeight="1" x14ac:dyDescent="0.25">
      <c r="A291" s="2">
        <v>4411</v>
      </c>
      <c r="B291" s="11" t="s">
        <v>7</v>
      </c>
      <c r="C291" s="11" t="s">
        <v>7</v>
      </c>
      <c r="D291" s="11" t="s">
        <v>7</v>
      </c>
      <c r="E291" s="4" t="s">
        <v>570</v>
      </c>
      <c r="F291" s="4" t="s">
        <v>571</v>
      </c>
      <c r="G291" s="6">
        <v>2000</v>
      </c>
      <c r="H291" s="4" t="s">
        <v>634</v>
      </c>
    </row>
    <row r="292" spans="1:8" ht="21" customHeight="1" x14ac:dyDescent="0.25">
      <c r="A292" s="2">
        <v>4411</v>
      </c>
      <c r="B292" s="11" t="s">
        <v>7</v>
      </c>
      <c r="C292" s="11" t="s">
        <v>7</v>
      </c>
      <c r="D292" s="11" t="s">
        <v>7</v>
      </c>
      <c r="E292" s="4" t="s">
        <v>635</v>
      </c>
      <c r="F292" s="4" t="s">
        <v>636</v>
      </c>
      <c r="G292" s="6">
        <v>559.99</v>
      </c>
      <c r="H292" s="4" t="s">
        <v>61</v>
      </c>
    </row>
    <row r="293" spans="1:8" ht="24.75" customHeight="1" x14ac:dyDescent="0.25">
      <c r="A293" s="2">
        <v>4411</v>
      </c>
      <c r="B293" s="11" t="s">
        <v>7</v>
      </c>
      <c r="C293" s="11" t="s">
        <v>7</v>
      </c>
      <c r="D293" s="11" t="s">
        <v>7</v>
      </c>
      <c r="E293" s="4" t="s">
        <v>638</v>
      </c>
      <c r="F293" s="4" t="s">
        <v>637</v>
      </c>
      <c r="G293" s="6">
        <v>1500</v>
      </c>
      <c r="H293" s="4" t="s">
        <v>639</v>
      </c>
    </row>
    <row r="294" spans="1:8" ht="23.25" customHeight="1" x14ac:dyDescent="0.25">
      <c r="A294" s="2">
        <v>4411</v>
      </c>
      <c r="B294" s="11" t="s">
        <v>7</v>
      </c>
      <c r="C294" s="11" t="s">
        <v>7</v>
      </c>
      <c r="D294" s="11" t="s">
        <v>7</v>
      </c>
      <c r="E294" s="4" t="s">
        <v>209</v>
      </c>
      <c r="F294" s="4" t="s">
        <v>210</v>
      </c>
      <c r="G294" s="6">
        <v>2100</v>
      </c>
      <c r="H294" s="4" t="s">
        <v>54</v>
      </c>
    </row>
    <row r="295" spans="1:8" ht="23.25" customHeight="1" x14ac:dyDescent="0.25">
      <c r="A295" s="2">
        <v>4411</v>
      </c>
      <c r="B295" s="11" t="s">
        <v>7</v>
      </c>
      <c r="C295" s="11" t="s">
        <v>7</v>
      </c>
      <c r="D295" s="11" t="s">
        <v>7</v>
      </c>
      <c r="E295" s="4" t="s">
        <v>640</v>
      </c>
      <c r="F295" s="4" t="s">
        <v>641</v>
      </c>
      <c r="G295" s="6">
        <v>7000</v>
      </c>
      <c r="H295" s="4" t="s">
        <v>278</v>
      </c>
    </row>
    <row r="296" spans="1:8" ht="22.5" customHeight="1" x14ac:dyDescent="0.25">
      <c r="A296" s="2">
        <v>4411</v>
      </c>
      <c r="B296" s="11" t="s">
        <v>7</v>
      </c>
      <c r="C296" s="11" t="s">
        <v>7</v>
      </c>
      <c r="D296" s="11" t="s">
        <v>7</v>
      </c>
      <c r="E296" s="4" t="s">
        <v>642</v>
      </c>
      <c r="F296" s="4" t="s">
        <v>643</v>
      </c>
      <c r="G296" s="6">
        <v>3000</v>
      </c>
      <c r="H296" s="4" t="s">
        <v>644</v>
      </c>
    </row>
    <row r="297" spans="1:8" ht="25.5" customHeight="1" x14ac:dyDescent="0.25">
      <c r="A297" s="2">
        <v>4411</v>
      </c>
      <c r="B297" s="11" t="s">
        <v>7</v>
      </c>
      <c r="C297" s="11" t="s">
        <v>7</v>
      </c>
      <c r="D297" s="11" t="s">
        <v>7</v>
      </c>
      <c r="E297" s="4" t="s">
        <v>645</v>
      </c>
      <c r="F297" s="4" t="s">
        <v>646</v>
      </c>
      <c r="G297" s="6">
        <v>5000</v>
      </c>
      <c r="H297" s="4" t="s">
        <v>647</v>
      </c>
    </row>
    <row r="298" spans="1:8" ht="22.5" customHeight="1" x14ac:dyDescent="0.25">
      <c r="A298" s="2">
        <v>4411</v>
      </c>
      <c r="B298" s="11" t="s">
        <v>7</v>
      </c>
      <c r="C298" s="11" t="s">
        <v>7</v>
      </c>
      <c r="D298" s="11" t="s">
        <v>7</v>
      </c>
      <c r="E298" s="4" t="s">
        <v>648</v>
      </c>
      <c r="F298" s="4" t="s">
        <v>649</v>
      </c>
      <c r="G298" s="6">
        <v>12000</v>
      </c>
      <c r="H298" s="4" t="s">
        <v>650</v>
      </c>
    </row>
    <row r="299" spans="1:8" ht="22.5" customHeight="1" x14ac:dyDescent="0.25">
      <c r="A299" s="2">
        <v>4411</v>
      </c>
      <c r="B299" s="11" t="s">
        <v>7</v>
      </c>
      <c r="C299" s="11" t="s">
        <v>7</v>
      </c>
      <c r="D299" s="11" t="s">
        <v>7</v>
      </c>
      <c r="E299" s="4" t="s">
        <v>209</v>
      </c>
      <c r="F299" s="4" t="s">
        <v>210</v>
      </c>
      <c r="G299" s="6">
        <v>2100</v>
      </c>
      <c r="H299" s="4" t="s">
        <v>54</v>
      </c>
    </row>
    <row r="300" spans="1:8" ht="23.25" customHeight="1" x14ac:dyDescent="0.25">
      <c r="A300" s="2">
        <v>4411</v>
      </c>
      <c r="B300" s="11" t="s">
        <v>7</v>
      </c>
      <c r="C300" s="11" t="s">
        <v>7</v>
      </c>
      <c r="D300" s="11" t="s">
        <v>7</v>
      </c>
      <c r="E300" s="4" t="s">
        <v>651</v>
      </c>
      <c r="F300" s="4" t="s">
        <v>652</v>
      </c>
      <c r="G300" s="6">
        <v>2000</v>
      </c>
      <c r="H300" s="4" t="s">
        <v>211</v>
      </c>
    </row>
    <row r="301" spans="1:8" ht="24" customHeight="1" x14ac:dyDescent="0.25">
      <c r="A301" s="2">
        <v>4411</v>
      </c>
      <c r="B301" s="11" t="s">
        <v>7</v>
      </c>
      <c r="C301" s="11" t="s">
        <v>7</v>
      </c>
      <c r="D301" s="11" t="s">
        <v>7</v>
      </c>
      <c r="E301" s="4" t="s">
        <v>653</v>
      </c>
      <c r="F301" s="4" t="s">
        <v>654</v>
      </c>
      <c r="G301" s="6">
        <v>4000</v>
      </c>
      <c r="H301" s="4" t="s">
        <v>655</v>
      </c>
    </row>
    <row r="302" spans="1:8" ht="22.5" customHeight="1" x14ac:dyDescent="0.25">
      <c r="A302" s="2">
        <v>4411</v>
      </c>
      <c r="B302" s="11" t="s">
        <v>7</v>
      </c>
      <c r="C302" s="11" t="s">
        <v>7</v>
      </c>
      <c r="D302" s="11" t="s">
        <v>7</v>
      </c>
      <c r="E302" s="4" t="s">
        <v>209</v>
      </c>
      <c r="F302" s="4" t="s">
        <v>210</v>
      </c>
      <c r="G302" s="6">
        <v>2100</v>
      </c>
      <c r="H302" s="4" t="s">
        <v>54</v>
      </c>
    </row>
    <row r="303" spans="1:8" ht="24" customHeight="1" x14ac:dyDescent="0.25">
      <c r="A303" s="2">
        <v>4411</v>
      </c>
      <c r="B303" s="11" t="s">
        <v>7</v>
      </c>
      <c r="C303" s="11" t="s">
        <v>7</v>
      </c>
      <c r="D303" s="11" t="s">
        <v>7</v>
      </c>
      <c r="E303" s="4" t="s">
        <v>297</v>
      </c>
      <c r="F303" s="4" t="s">
        <v>299</v>
      </c>
      <c r="G303" s="6">
        <v>800</v>
      </c>
      <c r="H303" s="4" t="s">
        <v>49</v>
      </c>
    </row>
    <row r="304" spans="1:8" ht="24" customHeight="1" x14ac:dyDescent="0.25">
      <c r="A304" s="2">
        <v>4411</v>
      </c>
      <c r="B304" s="11" t="s">
        <v>7</v>
      </c>
      <c r="C304" s="11" t="s">
        <v>7</v>
      </c>
      <c r="D304" s="11" t="s">
        <v>7</v>
      </c>
      <c r="E304" s="4" t="s">
        <v>538</v>
      </c>
      <c r="F304" s="4" t="s">
        <v>539</v>
      </c>
      <c r="G304" s="6">
        <v>1000</v>
      </c>
      <c r="H304" s="4" t="s">
        <v>46</v>
      </c>
    </row>
    <row r="305" spans="1:8" ht="25.5" customHeight="1" x14ac:dyDescent="0.25">
      <c r="A305" s="2">
        <v>4411</v>
      </c>
      <c r="B305" s="11" t="s">
        <v>7</v>
      </c>
      <c r="C305" s="11" t="s">
        <v>7</v>
      </c>
      <c r="D305" s="11" t="s">
        <v>7</v>
      </c>
      <c r="E305" s="4" t="s">
        <v>656</v>
      </c>
      <c r="F305" s="4" t="s">
        <v>658</v>
      </c>
      <c r="G305" s="6">
        <v>4650</v>
      </c>
      <c r="H305" s="4" t="s">
        <v>657</v>
      </c>
    </row>
    <row r="306" spans="1:8" ht="23.25" customHeight="1" x14ac:dyDescent="0.25">
      <c r="A306" s="2">
        <v>4411</v>
      </c>
      <c r="B306" s="11" t="s">
        <v>7</v>
      </c>
      <c r="C306" s="11" t="s">
        <v>7</v>
      </c>
      <c r="D306" s="11" t="s">
        <v>7</v>
      </c>
      <c r="E306" s="4" t="s">
        <v>659</v>
      </c>
      <c r="F306" s="4" t="s">
        <v>660</v>
      </c>
      <c r="G306" s="6">
        <v>4500</v>
      </c>
      <c r="H306" s="4" t="s">
        <v>211</v>
      </c>
    </row>
    <row r="307" spans="1:8" ht="22.5" customHeight="1" x14ac:dyDescent="0.25">
      <c r="A307" s="2">
        <v>4411</v>
      </c>
      <c r="B307" s="11" t="s">
        <v>7</v>
      </c>
      <c r="C307" s="11" t="s">
        <v>7</v>
      </c>
      <c r="D307" s="11" t="s">
        <v>7</v>
      </c>
      <c r="E307" s="4" t="s">
        <v>75</v>
      </c>
      <c r="F307" s="4" t="s">
        <v>661</v>
      </c>
      <c r="G307" s="6">
        <v>1978</v>
      </c>
      <c r="H307" s="4" t="s">
        <v>607</v>
      </c>
    </row>
    <row r="308" spans="1:8" ht="22.5" customHeight="1" x14ac:dyDescent="0.25">
      <c r="A308" s="2">
        <v>4411</v>
      </c>
      <c r="B308" s="11" t="s">
        <v>7</v>
      </c>
      <c r="C308" s="11" t="s">
        <v>7</v>
      </c>
      <c r="D308" s="11" t="s">
        <v>7</v>
      </c>
      <c r="E308" s="4" t="s">
        <v>662</v>
      </c>
      <c r="F308" s="4" t="s">
        <v>663</v>
      </c>
      <c r="G308" s="6">
        <v>3000</v>
      </c>
      <c r="H308" s="4" t="s">
        <v>40</v>
      </c>
    </row>
    <row r="309" spans="1:8" ht="21" customHeight="1" x14ac:dyDescent="0.25">
      <c r="A309" s="2">
        <v>4411</v>
      </c>
      <c r="B309" s="11" t="s">
        <v>7</v>
      </c>
      <c r="C309" s="11" t="s">
        <v>7</v>
      </c>
      <c r="D309" s="11" t="s">
        <v>7</v>
      </c>
      <c r="E309" s="4" t="s">
        <v>664</v>
      </c>
      <c r="F309" s="4" t="s">
        <v>666</v>
      </c>
      <c r="G309" s="6">
        <v>2000</v>
      </c>
      <c r="H309" s="4" t="s">
        <v>665</v>
      </c>
    </row>
    <row r="310" spans="1:8" ht="22.5" customHeight="1" x14ac:dyDescent="0.25">
      <c r="A310" s="2">
        <v>4411</v>
      </c>
      <c r="B310" s="11" t="s">
        <v>7</v>
      </c>
      <c r="C310" s="11" t="s">
        <v>7</v>
      </c>
      <c r="D310" s="11" t="s">
        <v>7</v>
      </c>
      <c r="E310" s="4" t="s">
        <v>667</v>
      </c>
      <c r="F310" s="4" t="s">
        <v>669</v>
      </c>
      <c r="G310" s="6">
        <v>4700</v>
      </c>
      <c r="H310" s="4" t="s">
        <v>668</v>
      </c>
    </row>
    <row r="311" spans="1:8" ht="21" customHeight="1" x14ac:dyDescent="0.25">
      <c r="A311" s="2">
        <v>4411</v>
      </c>
      <c r="B311" s="11" t="s">
        <v>7</v>
      </c>
      <c r="C311" s="11" t="s">
        <v>7</v>
      </c>
      <c r="D311" s="11" t="s">
        <v>7</v>
      </c>
      <c r="E311" s="4" t="s">
        <v>670</v>
      </c>
      <c r="F311" s="4" t="s">
        <v>672</v>
      </c>
      <c r="G311" s="6">
        <v>4500</v>
      </c>
      <c r="H311" s="4" t="s">
        <v>671</v>
      </c>
    </row>
    <row r="312" spans="1:8" ht="22.5" customHeight="1" x14ac:dyDescent="0.25">
      <c r="A312" s="2">
        <v>4411</v>
      </c>
      <c r="B312" s="11" t="s">
        <v>7</v>
      </c>
      <c r="C312" s="11" t="s">
        <v>7</v>
      </c>
      <c r="D312" s="11" t="s">
        <v>7</v>
      </c>
      <c r="E312" s="4" t="s">
        <v>673</v>
      </c>
      <c r="F312" s="4" t="s">
        <v>674</v>
      </c>
      <c r="G312" s="6">
        <v>3000</v>
      </c>
      <c r="H312" s="4" t="s">
        <v>211</v>
      </c>
    </row>
    <row r="313" spans="1:8" ht="23.25" customHeight="1" x14ac:dyDescent="0.25">
      <c r="A313" s="2">
        <v>4411</v>
      </c>
      <c r="B313" s="11" t="s">
        <v>7</v>
      </c>
      <c r="C313" s="11" t="s">
        <v>7</v>
      </c>
      <c r="D313" s="11" t="s">
        <v>7</v>
      </c>
      <c r="E313" s="4" t="s">
        <v>675</v>
      </c>
      <c r="F313" s="4" t="s">
        <v>676</v>
      </c>
      <c r="G313" s="6">
        <v>4000</v>
      </c>
      <c r="H313" s="4" t="s">
        <v>211</v>
      </c>
    </row>
    <row r="314" spans="1:8" ht="21" customHeight="1" x14ac:dyDescent="0.25">
      <c r="A314" s="2">
        <v>4411</v>
      </c>
      <c r="B314" s="11" t="s">
        <v>7</v>
      </c>
      <c r="C314" s="11" t="s">
        <v>7</v>
      </c>
      <c r="D314" s="11" t="s">
        <v>7</v>
      </c>
      <c r="E314" s="4" t="s">
        <v>677</v>
      </c>
      <c r="F314" s="4" t="s">
        <v>679</v>
      </c>
      <c r="G314" s="6">
        <v>4800</v>
      </c>
      <c r="H314" s="4" t="s">
        <v>678</v>
      </c>
    </row>
    <row r="315" spans="1:8" ht="22.5" customHeight="1" x14ac:dyDescent="0.25">
      <c r="A315" s="2">
        <v>4411</v>
      </c>
      <c r="B315" s="11" t="s">
        <v>7</v>
      </c>
      <c r="C315" s="11" t="s">
        <v>7</v>
      </c>
      <c r="D315" s="11" t="s">
        <v>7</v>
      </c>
      <c r="E315" s="4" t="s">
        <v>680</v>
      </c>
      <c r="F315" s="4" t="s">
        <v>681</v>
      </c>
      <c r="G315" s="6">
        <v>3500</v>
      </c>
      <c r="H315" s="4" t="s">
        <v>83</v>
      </c>
    </row>
    <row r="316" spans="1:8" ht="21" customHeight="1" x14ac:dyDescent="0.25">
      <c r="A316" s="2">
        <v>4411</v>
      </c>
      <c r="B316" s="11" t="s">
        <v>7</v>
      </c>
      <c r="C316" s="11" t="s">
        <v>7</v>
      </c>
      <c r="D316" s="11" t="s">
        <v>7</v>
      </c>
      <c r="E316" s="4" t="s">
        <v>682</v>
      </c>
      <c r="F316" s="4" t="s">
        <v>683</v>
      </c>
      <c r="G316" s="6">
        <v>4500</v>
      </c>
      <c r="H316" s="4" t="s">
        <v>657</v>
      </c>
    </row>
    <row r="317" spans="1:8" ht="21" customHeight="1" x14ac:dyDescent="0.25">
      <c r="A317" s="2">
        <v>4411</v>
      </c>
      <c r="B317" s="11" t="s">
        <v>7</v>
      </c>
      <c r="C317" s="11" t="s">
        <v>7</v>
      </c>
      <c r="D317" s="11" t="s">
        <v>7</v>
      </c>
      <c r="E317" s="4" t="s">
        <v>684</v>
      </c>
      <c r="F317" s="4" t="s">
        <v>686</v>
      </c>
      <c r="G317" s="6">
        <v>5000</v>
      </c>
      <c r="H317" s="4" t="s">
        <v>685</v>
      </c>
    </row>
    <row r="318" spans="1:8" ht="23.25" customHeight="1" x14ac:dyDescent="0.25">
      <c r="A318" s="2">
        <v>4411</v>
      </c>
      <c r="B318" s="11" t="s">
        <v>7</v>
      </c>
      <c r="C318" s="11" t="s">
        <v>7</v>
      </c>
      <c r="D318" s="11" t="s">
        <v>7</v>
      </c>
      <c r="E318" s="4" t="s">
        <v>218</v>
      </c>
      <c r="F318" s="4" t="s">
        <v>196</v>
      </c>
      <c r="G318" s="6">
        <v>2000</v>
      </c>
      <c r="H318" s="4" t="s">
        <v>211</v>
      </c>
    </row>
    <row r="319" spans="1:8" ht="20.25" customHeight="1" x14ac:dyDescent="0.25">
      <c r="A319" s="2">
        <v>4412</v>
      </c>
      <c r="B319" s="11" t="s">
        <v>7</v>
      </c>
      <c r="C319" s="11" t="s">
        <v>7</v>
      </c>
      <c r="D319" s="11" t="s">
        <v>7</v>
      </c>
      <c r="E319" s="4" t="s">
        <v>645</v>
      </c>
      <c r="F319" s="4" t="s">
        <v>646</v>
      </c>
      <c r="G319" s="6">
        <v>5000</v>
      </c>
      <c r="H319" s="4" t="s">
        <v>211</v>
      </c>
    </row>
    <row r="320" spans="1:8" ht="23.25" customHeight="1" x14ac:dyDescent="0.25">
      <c r="A320" s="2">
        <v>4413</v>
      </c>
      <c r="B320" s="11" t="s">
        <v>7</v>
      </c>
      <c r="C320" s="11" t="s">
        <v>7</v>
      </c>
      <c r="D320" s="11" t="s">
        <v>7</v>
      </c>
      <c r="E320" s="4" t="s">
        <v>687</v>
      </c>
      <c r="F320" s="4" t="s">
        <v>688</v>
      </c>
      <c r="G320" s="6">
        <v>3660</v>
      </c>
      <c r="H320" s="4" t="s">
        <v>211</v>
      </c>
    </row>
    <row r="321" spans="1:8" ht="25.5" customHeight="1" x14ac:dyDescent="0.25">
      <c r="A321" s="2">
        <v>4414</v>
      </c>
      <c r="B321" s="11" t="s">
        <v>7</v>
      </c>
      <c r="C321" s="11" t="s">
        <v>7</v>
      </c>
      <c r="D321" s="11" t="s">
        <v>7</v>
      </c>
      <c r="E321" s="4" t="s">
        <v>689</v>
      </c>
      <c r="F321" s="4" t="s">
        <v>690</v>
      </c>
      <c r="G321" s="6">
        <v>3850</v>
      </c>
      <c r="H321" s="4" t="s">
        <v>211</v>
      </c>
    </row>
    <row r="322" spans="1:8" ht="22.5" customHeight="1" x14ac:dyDescent="0.25">
      <c r="A322" s="2">
        <v>4415</v>
      </c>
      <c r="B322" s="11" t="s">
        <v>7</v>
      </c>
      <c r="C322" s="11" t="s">
        <v>7</v>
      </c>
      <c r="D322" s="11" t="s">
        <v>7</v>
      </c>
      <c r="E322" s="4" t="s">
        <v>691</v>
      </c>
      <c r="F322" s="4" t="s">
        <v>692</v>
      </c>
      <c r="G322" s="6">
        <v>2150</v>
      </c>
      <c r="H322" s="4" t="s">
        <v>211</v>
      </c>
    </row>
    <row r="323" spans="1:8" ht="26.25" customHeight="1" x14ac:dyDescent="0.25">
      <c r="A323" s="2">
        <v>4416</v>
      </c>
      <c r="B323" s="11" t="s">
        <v>7</v>
      </c>
      <c r="C323" s="11" t="s">
        <v>7</v>
      </c>
      <c r="D323" s="11" t="s">
        <v>7</v>
      </c>
      <c r="E323" s="4" t="s">
        <v>693</v>
      </c>
      <c r="F323" s="4" t="s">
        <v>695</v>
      </c>
      <c r="G323" s="6">
        <v>4500</v>
      </c>
      <c r="H323" s="4" t="s">
        <v>694</v>
      </c>
    </row>
    <row r="324" spans="1:8" ht="21" customHeight="1" x14ac:dyDescent="0.25">
      <c r="A324" s="2">
        <v>4417</v>
      </c>
      <c r="B324" s="11" t="s">
        <v>7</v>
      </c>
      <c r="C324" s="11" t="s">
        <v>7</v>
      </c>
      <c r="D324" s="11" t="s">
        <v>7</v>
      </c>
      <c r="E324" s="4" t="s">
        <v>696</v>
      </c>
      <c r="F324" s="4" t="s">
        <v>697</v>
      </c>
      <c r="G324" s="6">
        <v>4600</v>
      </c>
      <c r="H324" s="4" t="s">
        <v>191</v>
      </c>
    </row>
    <row r="325" spans="1:8" ht="18.75" customHeight="1" x14ac:dyDescent="0.25">
      <c r="A325" s="2">
        <v>4418</v>
      </c>
      <c r="B325" s="11" t="s">
        <v>7</v>
      </c>
      <c r="C325" s="11" t="s">
        <v>7</v>
      </c>
      <c r="D325" s="11" t="s">
        <v>7</v>
      </c>
      <c r="E325" s="4" t="s">
        <v>154</v>
      </c>
      <c r="F325" s="4" t="s">
        <v>155</v>
      </c>
      <c r="G325" s="6">
        <v>4800</v>
      </c>
      <c r="H325" s="4" t="s">
        <v>698</v>
      </c>
    </row>
    <row r="326" spans="1:8" ht="27.75" customHeight="1" x14ac:dyDescent="0.25">
      <c r="A326" s="2">
        <v>4419</v>
      </c>
      <c r="B326" s="11" t="s">
        <v>7</v>
      </c>
      <c r="C326" s="11" t="s">
        <v>7</v>
      </c>
      <c r="D326" s="11" t="s">
        <v>7</v>
      </c>
      <c r="E326" s="4" t="s">
        <v>699</v>
      </c>
      <c r="F326" s="4" t="s">
        <v>700</v>
      </c>
      <c r="G326" s="6">
        <v>5352.96</v>
      </c>
      <c r="H326" s="4" t="s">
        <v>211</v>
      </c>
    </row>
    <row r="327" spans="1:8" ht="22.5" customHeight="1" x14ac:dyDescent="0.25">
      <c r="A327" s="2">
        <v>4420</v>
      </c>
      <c r="B327" s="11" t="s">
        <v>7</v>
      </c>
      <c r="C327" s="11" t="s">
        <v>7</v>
      </c>
      <c r="D327" s="11" t="s">
        <v>7</v>
      </c>
      <c r="E327" s="4" t="s">
        <v>701</v>
      </c>
      <c r="F327" s="4" t="s">
        <v>702</v>
      </c>
      <c r="G327" s="6">
        <v>4000</v>
      </c>
      <c r="H327" s="4" t="s">
        <v>244</v>
      </c>
    </row>
    <row r="328" spans="1:8" ht="21.75" customHeight="1" x14ac:dyDescent="0.25">
      <c r="A328" s="2">
        <v>4421</v>
      </c>
      <c r="B328" s="11" t="s">
        <v>7</v>
      </c>
      <c r="C328" s="11" t="s">
        <v>7</v>
      </c>
      <c r="D328" s="11" t="s">
        <v>7</v>
      </c>
      <c r="E328" s="4" t="s">
        <v>703</v>
      </c>
      <c r="F328" s="4" t="s">
        <v>705</v>
      </c>
      <c r="G328" s="6">
        <v>4970</v>
      </c>
      <c r="H328" s="4" t="s">
        <v>704</v>
      </c>
    </row>
    <row r="329" spans="1:8" ht="24.75" customHeight="1" x14ac:dyDescent="0.25">
      <c r="A329" s="2">
        <v>4422</v>
      </c>
      <c r="B329" s="11" t="s">
        <v>7</v>
      </c>
      <c r="C329" s="11" t="s">
        <v>7</v>
      </c>
      <c r="D329" s="11" t="s">
        <v>7</v>
      </c>
      <c r="E329" s="4" t="s">
        <v>706</v>
      </c>
      <c r="F329" s="4" t="s">
        <v>708</v>
      </c>
      <c r="G329" s="6">
        <v>50000</v>
      </c>
      <c r="H329" s="4" t="s">
        <v>707</v>
      </c>
    </row>
    <row r="330" spans="1:8" ht="22.5" customHeight="1" x14ac:dyDescent="0.25">
      <c r="A330" s="2">
        <v>4423</v>
      </c>
      <c r="B330" s="11" t="s">
        <v>7</v>
      </c>
      <c r="C330" s="11" t="s">
        <v>7</v>
      </c>
      <c r="D330" s="11" t="s">
        <v>7</v>
      </c>
      <c r="E330" s="4" t="s">
        <v>709</v>
      </c>
      <c r="F330" s="4" t="s">
        <v>710</v>
      </c>
      <c r="G330" s="6">
        <v>2500</v>
      </c>
      <c r="H330" s="4" t="s">
        <v>211</v>
      </c>
    </row>
    <row r="331" spans="1:8" ht="15.75" x14ac:dyDescent="0.25">
      <c r="A331" s="17">
        <v>4424</v>
      </c>
      <c r="B331" s="18" t="s">
        <v>7</v>
      </c>
      <c r="C331" s="18" t="s">
        <v>7</v>
      </c>
      <c r="D331" s="18" t="s">
        <v>7</v>
      </c>
      <c r="E331" s="4" t="s">
        <v>711</v>
      </c>
      <c r="F331" s="4" t="s">
        <v>712</v>
      </c>
      <c r="G331" s="6">
        <v>5350</v>
      </c>
      <c r="H331" s="4" t="s">
        <v>543</v>
      </c>
    </row>
    <row r="332" spans="1:8" ht="23.25" customHeight="1" x14ac:dyDescent="0.25">
      <c r="A332" s="2">
        <v>4425</v>
      </c>
      <c r="B332" s="11" t="s">
        <v>7</v>
      </c>
      <c r="C332" s="11" t="s">
        <v>7</v>
      </c>
      <c r="D332" s="11" t="s">
        <v>7</v>
      </c>
      <c r="E332" s="4" t="s">
        <v>713</v>
      </c>
      <c r="F332" s="4" t="s">
        <v>714</v>
      </c>
      <c r="G332" s="6">
        <v>3000</v>
      </c>
      <c r="H332" s="4" t="s">
        <v>211</v>
      </c>
    </row>
    <row r="333" spans="1:8" s="25" customFormat="1" ht="56.25" customHeight="1" x14ac:dyDescent="0.25">
      <c r="A333" s="21"/>
      <c r="B333" s="22"/>
      <c r="C333" s="22"/>
      <c r="D333" s="22"/>
      <c r="E333" s="23"/>
      <c r="F333" s="23"/>
      <c r="G333" s="24"/>
      <c r="H333" s="23"/>
    </row>
    <row r="334" spans="1:8" s="25" customFormat="1" ht="56.25" customHeight="1" x14ac:dyDescent="0.25">
      <c r="A334" s="21"/>
      <c r="B334" s="22"/>
      <c r="C334" s="22"/>
      <c r="D334" s="22"/>
      <c r="E334" s="23"/>
      <c r="F334" s="23"/>
      <c r="G334" s="24"/>
      <c r="H334" s="23"/>
    </row>
    <row r="335" spans="1:8" s="25" customFormat="1" ht="56.25" customHeight="1" x14ac:dyDescent="0.25">
      <c r="A335" s="21"/>
      <c r="B335" s="22"/>
      <c r="C335" s="22"/>
      <c r="D335" s="22"/>
      <c r="E335" s="23"/>
      <c r="F335" s="23"/>
      <c r="G335" s="24"/>
      <c r="H335" s="23"/>
    </row>
    <row r="336" spans="1:8" s="25" customFormat="1" ht="56.25" customHeight="1" x14ac:dyDescent="0.25">
      <c r="A336" s="21"/>
      <c r="B336" s="22"/>
      <c r="C336" s="22"/>
      <c r="D336" s="22"/>
      <c r="E336" s="23"/>
      <c r="F336" s="23"/>
      <c r="G336" s="24"/>
      <c r="H336" s="23"/>
    </row>
    <row r="337" spans="1:8" s="25" customFormat="1" ht="56.25" customHeight="1" x14ac:dyDescent="0.25">
      <c r="A337" s="21"/>
      <c r="B337" s="22"/>
      <c r="C337" s="22"/>
      <c r="D337" s="22"/>
      <c r="E337" s="23"/>
      <c r="F337" s="23"/>
      <c r="G337" s="24"/>
      <c r="H337" s="23"/>
    </row>
    <row r="338" spans="1:8" s="25" customFormat="1" ht="56.25" customHeight="1" x14ac:dyDescent="0.25">
      <c r="A338" s="21"/>
      <c r="B338" s="22"/>
      <c r="C338" s="22"/>
      <c r="D338" s="22"/>
      <c r="E338" s="23"/>
      <c r="F338" s="23"/>
      <c r="G338" s="24"/>
      <c r="H338" s="23"/>
    </row>
    <row r="339" spans="1:8" s="25" customFormat="1" ht="56.25" customHeight="1" x14ac:dyDescent="0.25">
      <c r="A339" s="21"/>
      <c r="B339" s="22"/>
      <c r="C339" s="22"/>
      <c r="D339" s="22"/>
      <c r="E339" s="23"/>
      <c r="F339" s="23"/>
      <c r="G339" s="24"/>
      <c r="H339" s="23"/>
    </row>
    <row r="340" spans="1:8" s="25" customFormat="1" ht="56.25" customHeight="1" x14ac:dyDescent="0.25">
      <c r="A340" s="21"/>
      <c r="B340" s="22"/>
      <c r="C340" s="22"/>
      <c r="D340" s="22"/>
      <c r="E340" s="23"/>
      <c r="F340" s="23"/>
      <c r="G340" s="24"/>
      <c r="H340" s="23"/>
    </row>
    <row r="341" spans="1:8" s="25" customFormat="1" ht="56.25" customHeight="1" x14ac:dyDescent="0.25">
      <c r="A341" s="21"/>
      <c r="B341" s="22"/>
      <c r="C341" s="22"/>
      <c r="D341" s="22"/>
      <c r="E341" s="23"/>
      <c r="F341" s="23"/>
      <c r="G341" s="24"/>
      <c r="H341" s="23"/>
    </row>
    <row r="342" spans="1:8" s="25" customFormat="1" ht="56.25" customHeight="1" x14ac:dyDescent="0.25">
      <c r="A342" s="21"/>
      <c r="B342" s="22"/>
      <c r="C342" s="22"/>
      <c r="D342" s="22"/>
      <c r="E342" s="23"/>
      <c r="F342" s="23"/>
      <c r="G342" s="24"/>
      <c r="H342" s="23"/>
    </row>
    <row r="343" spans="1:8" s="25" customFormat="1" ht="56.25" customHeight="1" x14ac:dyDescent="0.25">
      <c r="A343" s="21"/>
      <c r="B343" s="22"/>
      <c r="C343" s="22"/>
      <c r="D343" s="22"/>
      <c r="E343" s="23"/>
      <c r="F343" s="23"/>
      <c r="G343" s="24"/>
      <c r="H343" s="23"/>
    </row>
    <row r="344" spans="1:8" s="25" customFormat="1" ht="56.25" customHeight="1" x14ac:dyDescent="0.25">
      <c r="A344" s="21"/>
      <c r="B344" s="22"/>
      <c r="C344" s="22"/>
      <c r="D344" s="22"/>
      <c r="E344" s="23"/>
      <c r="F344" s="23"/>
      <c r="G344" s="24"/>
      <c r="H344" s="23"/>
    </row>
    <row r="345" spans="1:8" s="25" customFormat="1" ht="56.25" customHeight="1" x14ac:dyDescent="0.25">
      <c r="A345" s="21"/>
      <c r="B345" s="22"/>
      <c r="C345" s="22"/>
      <c r="D345" s="22"/>
      <c r="E345" s="23"/>
      <c r="F345" s="23"/>
      <c r="G345" s="24"/>
      <c r="H345" s="23"/>
    </row>
    <row r="346" spans="1:8" s="25" customFormat="1" ht="56.25" customHeight="1" x14ac:dyDescent="0.25">
      <c r="A346" s="21"/>
      <c r="B346" s="22"/>
      <c r="C346" s="22"/>
      <c r="D346" s="22"/>
      <c r="E346" s="23"/>
      <c r="F346" s="23"/>
      <c r="G346" s="24"/>
      <c r="H346" s="23"/>
    </row>
    <row r="347" spans="1:8" s="25" customFormat="1" ht="56.25" customHeight="1" x14ac:dyDescent="0.25">
      <c r="A347" s="21"/>
      <c r="B347" s="22"/>
      <c r="C347" s="22"/>
      <c r="D347" s="22"/>
      <c r="E347" s="23"/>
      <c r="F347" s="23"/>
      <c r="G347" s="24"/>
      <c r="H347" s="23"/>
    </row>
    <row r="348" spans="1:8" s="25" customFormat="1" ht="56.25" customHeight="1" x14ac:dyDescent="0.25">
      <c r="A348" s="21"/>
      <c r="B348" s="22"/>
      <c r="C348" s="22"/>
      <c r="D348" s="22"/>
      <c r="E348" s="23"/>
      <c r="F348" s="23"/>
      <c r="G348" s="24"/>
      <c r="H348" s="23"/>
    </row>
    <row r="349" spans="1:8" s="25" customFormat="1" ht="56.25" customHeight="1" x14ac:dyDescent="0.25">
      <c r="A349" s="21"/>
      <c r="B349" s="22"/>
      <c r="C349" s="22"/>
      <c r="D349" s="22"/>
      <c r="E349" s="23"/>
      <c r="F349" s="23"/>
      <c r="G349" s="24"/>
      <c r="H349" s="23"/>
    </row>
    <row r="350" spans="1:8" s="25" customFormat="1" ht="56.25" customHeight="1" x14ac:dyDescent="0.25">
      <c r="A350" s="21"/>
      <c r="B350" s="22"/>
      <c r="C350" s="22"/>
      <c r="D350" s="22"/>
      <c r="E350" s="23"/>
      <c r="F350" s="23"/>
      <c r="G350" s="24"/>
      <c r="H350" s="23"/>
    </row>
    <row r="351" spans="1:8" s="25" customFormat="1" ht="56.25" customHeight="1" x14ac:dyDescent="0.25">
      <c r="A351" s="21"/>
      <c r="B351" s="22"/>
      <c r="C351" s="22"/>
      <c r="D351" s="22"/>
      <c r="E351" s="23"/>
      <c r="F351" s="23"/>
      <c r="G351" s="24"/>
      <c r="H351" s="23"/>
    </row>
    <row r="352" spans="1:8" s="25" customFormat="1" ht="56.25" customHeight="1" x14ac:dyDescent="0.25">
      <c r="A352" s="21"/>
      <c r="B352" s="22"/>
      <c r="C352" s="22"/>
      <c r="D352" s="22"/>
      <c r="E352" s="23"/>
      <c r="F352" s="23"/>
      <c r="G352" s="24"/>
      <c r="H352" s="23"/>
    </row>
    <row r="353" spans="1:8" s="25" customFormat="1" ht="56.25" customHeight="1" x14ac:dyDescent="0.25">
      <c r="A353" s="21"/>
      <c r="B353" s="22"/>
      <c r="C353" s="22"/>
      <c r="D353" s="22"/>
      <c r="E353" s="23"/>
      <c r="F353" s="23"/>
      <c r="G353" s="24"/>
      <c r="H353" s="23"/>
    </row>
    <row r="354" spans="1:8" s="25" customFormat="1" ht="56.25" customHeight="1" x14ac:dyDescent="0.25">
      <c r="A354" s="21"/>
      <c r="B354" s="22"/>
      <c r="C354" s="22"/>
      <c r="D354" s="22"/>
      <c r="E354" s="23"/>
      <c r="F354" s="23"/>
      <c r="G354" s="24"/>
      <c r="H354" s="23"/>
    </row>
    <row r="355" spans="1:8" s="25" customFormat="1" ht="56.25" customHeight="1" x14ac:dyDescent="0.25">
      <c r="A355" s="21"/>
      <c r="B355" s="22"/>
      <c r="C355" s="22"/>
      <c r="D355" s="22"/>
      <c r="E355" s="23"/>
      <c r="F355" s="23"/>
      <c r="G355" s="24"/>
      <c r="H355" s="23"/>
    </row>
    <row r="356" spans="1:8" s="25" customFormat="1" ht="56.25" customHeight="1" x14ac:dyDescent="0.25">
      <c r="A356" s="21"/>
      <c r="B356" s="22"/>
      <c r="C356" s="22"/>
      <c r="D356" s="22"/>
      <c r="E356" s="23"/>
      <c r="F356" s="23"/>
      <c r="G356" s="24"/>
      <c r="H356" s="23"/>
    </row>
    <row r="357" spans="1:8" s="25" customFormat="1" ht="56.25" customHeight="1" x14ac:dyDescent="0.25">
      <c r="A357" s="21"/>
      <c r="B357" s="22"/>
      <c r="C357" s="22"/>
      <c r="D357" s="22"/>
      <c r="E357" s="23"/>
      <c r="F357" s="23"/>
      <c r="G357" s="24"/>
      <c r="H357" s="23"/>
    </row>
    <row r="358" spans="1:8" s="25" customFormat="1" ht="56.25" customHeight="1" x14ac:dyDescent="0.25">
      <c r="A358" s="21"/>
      <c r="B358" s="22"/>
      <c r="C358" s="22"/>
      <c r="D358" s="22"/>
      <c r="E358" s="23"/>
      <c r="F358" s="23"/>
      <c r="G358" s="24"/>
      <c r="H358" s="23"/>
    </row>
    <row r="359" spans="1:8" s="25" customFormat="1" ht="56.25" customHeight="1" x14ac:dyDescent="0.25">
      <c r="A359" s="21"/>
      <c r="B359" s="22"/>
      <c r="C359" s="22"/>
      <c r="D359" s="22"/>
      <c r="E359" s="23"/>
      <c r="F359" s="23"/>
      <c r="G359" s="24"/>
      <c r="H359" s="23"/>
    </row>
    <row r="360" spans="1:8" s="25" customFormat="1" ht="56.25" customHeight="1" x14ac:dyDescent="0.25">
      <c r="A360" s="21"/>
      <c r="B360" s="22"/>
      <c r="C360" s="22"/>
      <c r="D360" s="22"/>
      <c r="E360" s="23"/>
      <c r="F360" s="23"/>
      <c r="G360" s="24"/>
      <c r="H360" s="23"/>
    </row>
    <row r="361" spans="1:8" s="25" customFormat="1" ht="56.25" customHeight="1" x14ac:dyDescent="0.25">
      <c r="A361" s="21"/>
      <c r="B361" s="22"/>
      <c r="C361" s="22"/>
      <c r="D361" s="22"/>
      <c r="E361" s="23"/>
      <c r="F361" s="23"/>
      <c r="G361" s="24"/>
      <c r="H361" s="23"/>
    </row>
    <row r="362" spans="1:8" s="25" customFormat="1" ht="56.25" customHeight="1" x14ac:dyDescent="0.25">
      <c r="A362" s="21"/>
      <c r="B362" s="22"/>
      <c r="C362" s="22"/>
      <c r="D362" s="22"/>
      <c r="E362" s="23"/>
      <c r="F362" s="23"/>
      <c r="G362" s="24"/>
      <c r="H362" s="23"/>
    </row>
    <row r="363" spans="1:8" s="25" customFormat="1" ht="56.25" customHeight="1" x14ac:dyDescent="0.25">
      <c r="A363" s="21"/>
      <c r="B363" s="22"/>
      <c r="C363" s="22"/>
      <c r="D363" s="22"/>
      <c r="E363" s="23"/>
      <c r="F363" s="23"/>
      <c r="G363" s="24"/>
      <c r="H363" s="23"/>
    </row>
    <row r="364" spans="1:8" s="25" customFormat="1" ht="56.25" customHeight="1" x14ac:dyDescent="0.25">
      <c r="A364" s="21"/>
      <c r="B364" s="22"/>
      <c r="C364" s="22"/>
      <c r="D364" s="22"/>
      <c r="E364" s="23"/>
      <c r="F364" s="23"/>
      <c r="G364" s="24"/>
      <c r="H364" s="23"/>
    </row>
    <row r="365" spans="1:8" s="25" customFormat="1" ht="56.25" customHeight="1" x14ac:dyDescent="0.25">
      <c r="B365" s="23"/>
      <c r="C365" s="23"/>
      <c r="D365" s="23"/>
      <c r="E365" s="23"/>
      <c r="F365" s="23"/>
      <c r="G365" s="24"/>
      <c r="H365" s="23"/>
    </row>
  </sheetData>
  <autoFilter ref="E1:E318"/>
  <sortState ref="A3:H573">
    <sortCondition descending="1" ref="F79"/>
  </sortState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GABRIELA</cp:lastModifiedBy>
  <dcterms:created xsi:type="dcterms:W3CDTF">2020-04-20T14:46:08Z</dcterms:created>
  <dcterms:modified xsi:type="dcterms:W3CDTF">2020-07-20T21:08:31Z</dcterms:modified>
</cp:coreProperties>
</file>